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'Лист1'!$A$1:$O$160</definedName>
  </definedNames>
  <calcPr fullCalcOnLoad="1"/>
</workbook>
</file>

<file path=xl/sharedStrings.xml><?xml version="1.0" encoding="utf-8"?>
<sst xmlns="http://schemas.openxmlformats.org/spreadsheetml/2006/main" count="178" uniqueCount="163">
  <si>
    <t>Приложение № 5</t>
  </si>
  <si>
    <t>Утверждаю:</t>
  </si>
  <si>
    <t>КОДЫ</t>
  </si>
  <si>
    <t>Форма № _____</t>
  </si>
  <si>
    <t>по ОКПО</t>
  </si>
  <si>
    <t>Идентификационный номер налогоплательщика__________________________________________________________________________________________________</t>
  </si>
  <si>
    <t>ИНН</t>
  </si>
  <si>
    <t>Вид деятельности______________________________________________________________________________________________________________________________</t>
  </si>
  <si>
    <t>по ОКВЭД</t>
  </si>
  <si>
    <t>Организационно-правовая форма/форма собственности_____________________________________________________________________________________________</t>
  </si>
  <si>
    <t>____________________________________________________________________________________________________________________________________________</t>
  </si>
  <si>
    <t>по ОКОПФ/ОКФС</t>
  </si>
  <si>
    <t>Единица измерения: тыс. руб.</t>
  </si>
  <si>
    <t>по ОКЕИ</t>
  </si>
  <si>
    <t>№№ пп</t>
  </si>
  <si>
    <t>Планируемые мероприятия</t>
  </si>
  <si>
    <t>№ строки</t>
  </si>
  <si>
    <t>Результат 2012 г.</t>
  </si>
  <si>
    <t>Ожидаемый результат 2013 г.</t>
  </si>
  <si>
    <t>План на 2014 г.</t>
  </si>
  <si>
    <t>В том числе поквартально</t>
  </si>
  <si>
    <t>Примечание</t>
  </si>
  <si>
    <t>I квартал</t>
  </si>
  <si>
    <t>II квартал</t>
  </si>
  <si>
    <t>III квартал</t>
  </si>
  <si>
    <t>IV квартал</t>
  </si>
  <si>
    <t>план</t>
  </si>
  <si>
    <t>факт</t>
  </si>
  <si>
    <t>Остаток денежных средств (на расчетных счетах и в кассе)</t>
  </si>
  <si>
    <t>Х</t>
  </si>
  <si>
    <t xml:space="preserve"> </t>
  </si>
  <si>
    <t>Дебиторская задолженность на начало планируемого периода,</t>
  </si>
  <si>
    <t>в том числе просроченная</t>
  </si>
  <si>
    <t>ПОСТУПЛЕНИЯ (доходы)</t>
  </si>
  <si>
    <t>Целевые поступления:</t>
  </si>
  <si>
    <t>Собственные денежные средства организаций ДОСААФ России, направленные на подготовку по ВУС</t>
  </si>
  <si>
    <t>в том числе от использования техники группы «А», полученной от МО РФ</t>
  </si>
  <si>
    <t>из федерального бюджета для подготовки граждан Российской Федерации, подлежащих призыву на военную службу, по военно-учетным специальностям солдат, матросов, сержантов и старшин</t>
  </si>
  <si>
    <t>из федерального бюджета от Министерства спорта, туризма и молодежной политики РФ  на материально-техническое обеспечение организаций ДОСААФ России и подготовки специалистов массовых технических профессий в соответствии с Соглашениями о предоставлении субсидий</t>
  </si>
  <si>
    <t>из федерального бюджета от Министерства образования и науки РФ  на материально-техническое обеспечение организаций ДОСААФ России и подготовки специалистов массовых технических профессий в соответствии с Соглашениями о предоставлении субсидий</t>
  </si>
  <si>
    <t>от местных (региональных) бюджетов на выполнение целевых программ, пожертвований, спонсорской помощи</t>
  </si>
  <si>
    <t>от юридических и физических лиц членских и вступительных взносов, уплачиваемых членами ДОСААФ России, в соответствии с «Положением о порядке взимания, учета и расходования членских взносов в ДОСААФ России</t>
  </si>
  <si>
    <t>от Центрального совета и региональных отделений ДОСААФ России на уставную деятельность, проведение военно-патриотических и спортивно-массовых мероприятий</t>
  </si>
  <si>
    <t>от региональных фондов занятости за подготовку и переподготовку кадров массово-технических профессий</t>
  </si>
  <si>
    <t>поступления от военных комиссариатов</t>
  </si>
  <si>
    <t>возмещение страховыми компаниями страховых случаев и возмещение ущерба, причиненного организации работниками</t>
  </si>
  <si>
    <t>прочие поступления целевого характера</t>
  </si>
  <si>
    <t>ИТОГО: (стр 3+5+6+7+8+9+10+11+12+13+14)</t>
  </si>
  <si>
    <t>Другие поступления:</t>
  </si>
  <si>
    <t>Целевые поступления от Центрального Совета ДОСААФ России в виде займов и материальной помощи</t>
  </si>
  <si>
    <t>выручка коммерческих предприятий (ОАО, ЗАО, ООО и другие) от реализованной продукции, полученной в результате производственной деятельности</t>
  </si>
  <si>
    <t>От использования техники группы «А»</t>
  </si>
  <si>
    <t>плата от физических и юридических лиц за обучение различным массово-техническим профессиям</t>
  </si>
  <si>
    <t>Доходы от реализации в разрешенных случаях в том числе (стр.22+23+24):</t>
  </si>
  <si>
    <t>основных средств</t>
  </si>
  <si>
    <t>имущества</t>
  </si>
  <si>
    <t>прочее</t>
  </si>
  <si>
    <t>Доходы от аренды, в том числе: (стр 26+27+28+29)</t>
  </si>
  <si>
    <t>от сдачи в аренду нежилых помещений</t>
  </si>
  <si>
    <t>от сдачи в аренду земельных участков</t>
  </si>
  <si>
    <t>от сдачи в аренду техники, оборудования и иного имущества</t>
  </si>
  <si>
    <t>от возмещения коммунальных услуг по договорам аренды</t>
  </si>
  <si>
    <t>Доходы по договорам оказания услуг авиационной деятельности, в том числе: (стр.31+32+33+34+35+36+37+38+39+40)</t>
  </si>
  <si>
    <t>от облета объектов</t>
  </si>
  <si>
    <t>по договорам хранения ГСМ</t>
  </si>
  <si>
    <t>по сельскохозяйственным договорам</t>
  </si>
  <si>
    <t>от прыжков с парашютом</t>
  </si>
  <si>
    <t>от перевозки пассажиров и грузов</t>
  </si>
  <si>
    <t>от организаций экскурсий</t>
  </si>
  <si>
    <t>от оказания услуг по ремонту авиатехники</t>
  </si>
  <si>
    <t>от сдачи в аренду летательных аппаратов</t>
  </si>
  <si>
    <t>от проведения зрелищно-массовых мероприятий</t>
  </si>
  <si>
    <t xml:space="preserve">прочие поступления </t>
  </si>
  <si>
    <t>Доходы по договорам оказания услуг морских клубов, в том числе: (стр 42+43+44+45+46+47)</t>
  </si>
  <si>
    <t>от сдачи в аренду причалов</t>
  </si>
  <si>
    <t>от сдачи в аренду плавсредств</t>
  </si>
  <si>
    <t>от организации экскурсий</t>
  </si>
  <si>
    <t>от оказания услуг по ремонту плавсредств</t>
  </si>
  <si>
    <t>Прочие поступления не целевого характера, в том числе (стр. 49+50+51+52+53+54):</t>
  </si>
  <si>
    <t>списание сумм кредиторской задолженности</t>
  </si>
  <si>
    <t>поступления от страховых организаций</t>
  </si>
  <si>
    <t>проценты к получению от банковских вкладов</t>
  </si>
  <si>
    <t>поступления от кредитных учреждений по кредитным договорам и беспроцентные займы, полученные из Централизованного бюджета ДОСААФ России и сводных бюджетов региональных отделений</t>
  </si>
  <si>
    <t>доходы от реализации лотерейных билетов</t>
  </si>
  <si>
    <t>прочие поступления</t>
  </si>
  <si>
    <t>ИТОГО (стр.17+18+19+20+21+25+30+41+48):</t>
  </si>
  <si>
    <t>РЕЗЕРВ:</t>
  </si>
  <si>
    <t>ВСЕГО ДОХОДОВ (стр 15+55):</t>
  </si>
  <si>
    <t>РАСХОДЫ</t>
  </si>
  <si>
    <t>Кредиторская задолженность на начало планируемого периода,</t>
  </si>
  <si>
    <t>Расходы  за счет субсидий:</t>
  </si>
  <si>
    <t>приобретение горючесмазочных материалов для учебно-эксплуатационных целей</t>
  </si>
  <si>
    <t>ремонт, техническое обслуживание и содержание техники, приобретение запасных частей, автошин, АКБ, ТО-1, ТО-2</t>
  </si>
  <si>
    <t>в том числе техники группы «А»</t>
  </si>
  <si>
    <t>расходы по арендованным объектам недвижимости (земельные участки, здания и сооружения)</t>
  </si>
  <si>
    <t>расходы по аренде автомобильной технике, используемой в учебных целях по ВУС (при отсутствии собственной техники)</t>
  </si>
  <si>
    <t>приобретение материалов на содержание учебно-материальной базы</t>
  </si>
  <si>
    <t>оплата коммунальных услуг (отопление, горячее и холодное водоснабжение, водоотведение), электроэнергии и газа</t>
  </si>
  <si>
    <t>канцелярские и хозяйственные расходы</t>
  </si>
  <si>
    <t>расходы на оплату труда, в том числе: (стр. 70+71)</t>
  </si>
  <si>
    <t>административно-управленческому и вспомогательному  персоналу(с учетом премий, надбавок, доплат)</t>
  </si>
  <si>
    <t>выплата заработной платы преподавателям, мастерам производственного обучения и обучению вождению</t>
  </si>
  <si>
    <t>перечисление налогов и страховых взносов, начисленных на ФОТ</t>
  </si>
  <si>
    <t>патриотическое воспитание</t>
  </si>
  <si>
    <t>развитие технических видов спорта</t>
  </si>
  <si>
    <t>развитие авиационных видов спорта</t>
  </si>
  <si>
    <t>развитие физической культуры и военно-прикладных видов спорта</t>
  </si>
  <si>
    <t>развитие технического творчества</t>
  </si>
  <si>
    <t>другие виды военно-патриотического воспитания, развития физической культуры и спорта</t>
  </si>
  <si>
    <t>летная подготовка курсантов, поддержание уровня натренированности летного и инженерно-технического состава АСК</t>
  </si>
  <si>
    <t>питание, полевое довольствие ( в соответствии с программой обучения)</t>
  </si>
  <si>
    <t>приобретение медицинских материалов и оборудования</t>
  </si>
  <si>
    <t>оплата служебных командировок и деловых поездок</t>
  </si>
  <si>
    <t>приобретение оборудования и предметов длительного пользования</t>
  </si>
  <si>
    <t>расходы, связанные с повышением квалификации преподавателей, мастеров производственного обучения, занятых подготовкой ВУС</t>
  </si>
  <si>
    <t>расходы на изготовление удостоверений, сдача экзаменов в ГИБДД, компенсация на приобретение учебных и учебно-методических материалов и т. д.</t>
  </si>
  <si>
    <t>другие расходы, связанные с подготовкой ВУС</t>
  </si>
  <si>
    <t>ИТОГО: (стр 61+62+64+65+66+67+68+69+72+73+74+75+76+77+78+79+80+81+82+83+84+85+86)</t>
  </si>
  <si>
    <t>Другие расходы:</t>
  </si>
  <si>
    <t>приобретение ГСМ, запасных частей, автошин, АКБ, ТО-1, ТО-2, материалов на текущий ремонт учебно-материальной базы, административных зданий и сооружений, канцелярские и хозяйственные расходы</t>
  </si>
  <si>
    <t>затраты на капитальный ремонт зданий и сооружений</t>
  </si>
  <si>
    <t>затраты на текущий ремонт зданий и сооружений</t>
  </si>
  <si>
    <t>выплата заработной платы  административно-управленческому и вспомогательному персоналу</t>
  </si>
  <si>
    <t>перечисление страховых взносов, начисленных на ФОТ АУП и вспомогательного персонала</t>
  </si>
  <si>
    <t>выплата заработной платы преподавателям, мастерам производственного обучения и, мастерам производственного обучения вождению</t>
  </si>
  <si>
    <t>перечисление страховых взносов, начисленных на ФОТ  преподавателей, мастеров производственного обучения и, мастеров производственного обучения вождению</t>
  </si>
  <si>
    <t>расходы на служебные командировки и деловые поездки</t>
  </si>
  <si>
    <t>оплата налогов, в том числе: (стр. 99+100+101+102)</t>
  </si>
  <si>
    <t>земельный налог</t>
  </si>
  <si>
    <t>транспортный налог</t>
  </si>
  <si>
    <t>налог на имущество</t>
  </si>
  <si>
    <t>сбор за загрязнение окружающей среды</t>
  </si>
  <si>
    <t>расходы по аренде объектов недвижимости (земельные участки, здания и строения)</t>
  </si>
  <si>
    <t>расходы по аренде автомобилей, используемых в учебном процессе при отсутствии собственной техники</t>
  </si>
  <si>
    <t>выкуп и оформление в собственность земельных участков</t>
  </si>
  <si>
    <t>оплата услуг связи, оформление лицензий на различные виды деятельности</t>
  </si>
  <si>
    <t>оплата процентов за банковские кредиты и других займов</t>
  </si>
  <si>
    <t>списание затрат при недостаточности выделенных субсидий</t>
  </si>
  <si>
    <t>управленческие расходы Регионального отделения</t>
  </si>
  <si>
    <t>прочие расходы</t>
  </si>
  <si>
    <t>Обязательные платежи в бюджеты ДОСААФ России , в том числе: (стр 112+113+114)</t>
  </si>
  <si>
    <t xml:space="preserve">отчисления в ЦС ДОСААФ России на уставную деятельность </t>
  </si>
  <si>
    <t>отчисления в РО на уставную деятельность (8% или 10 %)</t>
  </si>
  <si>
    <t>отчисления на уставную деятельность организаций ДОСААФ России (подготовка по ВУС, содержание спортивных секций)</t>
  </si>
  <si>
    <t>Расходы на проведение спортивных мероприятий, в том числе (стр 116+117+118+119+120+121+122+123)</t>
  </si>
  <si>
    <t>аренда спортивных сооружений</t>
  </si>
  <si>
    <t>питание и проживание спортсменов</t>
  </si>
  <si>
    <t>стартовый взнос</t>
  </si>
  <si>
    <t>оплата проезда</t>
  </si>
  <si>
    <t>оплата топлива</t>
  </si>
  <si>
    <t>расходы на приобретение кубков, медалей, грамот, дипломов, ценных подарков</t>
  </si>
  <si>
    <t>возмещение ущерба</t>
  </si>
  <si>
    <t>ИТОГО: (стр 89+90+91+92+93+94+95+96+97+98+103+104+105+106+107+108+109+110+111+115 )</t>
  </si>
  <si>
    <t>Отчисления в резерв 3-5% от доходов по предпринимательской деятельности</t>
  </si>
  <si>
    <t>ВСЕГО РАСХОДОВ (стр 87+124):</t>
  </si>
  <si>
    <t>Превышение доходов над расходами (убыток) (стр 57-126):</t>
  </si>
  <si>
    <t>Главный бухгалтер ___________________________________/ Т. Веретенникова  /</t>
  </si>
  <si>
    <t>Начальник НОУ Усманская АШ_________________/В.Нартов /</t>
  </si>
  <si>
    <t>80.22.1</t>
  </si>
  <si>
    <t>83 / 53</t>
  </si>
  <si>
    <t>НОУ  Усманская АШ ДОСААФ России</t>
  </si>
  <si>
    <t>« 15 »  октября  2014г</t>
  </si>
  <si>
    <t xml:space="preserve"> Исполнение сметы поступлений ( доходов) и расходов   за 9 месяцев  2014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</si>
</sst>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1"/>
      <color indexed="8"/>
      <name val="SimSun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0"/>
  <sheetViews>
    <sheetView tabSelected="1" view="pageBreakPreview" zoomScale="85" zoomScaleSheetLayoutView="85" workbookViewId="0" topLeftCell="A37">
      <selection activeCell="K53" sqref="K53"/>
    </sheetView>
  </sheetViews>
  <sheetFormatPr defaultColWidth="8.796875" defaultRowHeight="14.25"/>
  <cols>
    <col min="1" max="1" width="5.5" style="1" customWidth="1"/>
    <col min="2" max="2" width="48.19921875" style="1" customWidth="1"/>
    <col min="3" max="3" width="5" style="1" customWidth="1"/>
    <col min="4" max="4" width="12.09765625" style="1" customWidth="1"/>
    <col min="5" max="5" width="14.5" style="1" customWidth="1"/>
    <col min="6" max="6" width="13.69921875" style="1" customWidth="1"/>
    <col min="7" max="14" width="9.3984375" style="1" customWidth="1"/>
    <col min="15" max="15" width="12.5" style="1" customWidth="1"/>
    <col min="16" max="16384" width="9.3984375" style="1" customWidth="1"/>
  </cols>
  <sheetData>
    <row r="1" ht="15">
      <c r="N1" s="1" t="s">
        <v>0</v>
      </c>
    </row>
    <row r="3" spans="2:15" ht="15.75">
      <c r="B3" s="2"/>
      <c r="C3" s="2"/>
      <c r="J3" s="45" t="s">
        <v>1</v>
      </c>
      <c r="K3" s="45"/>
      <c r="L3" s="45"/>
      <c r="M3" s="45"/>
      <c r="N3" s="45"/>
      <c r="O3" s="45"/>
    </row>
    <row r="4" spans="2:15" ht="48" customHeight="1">
      <c r="B4" s="47"/>
      <c r="C4" s="47"/>
      <c r="D4" s="47"/>
      <c r="J4" s="47" t="s">
        <v>157</v>
      </c>
      <c r="K4" s="47"/>
      <c r="L4" s="47"/>
      <c r="M4" s="47"/>
      <c r="N4" s="47"/>
      <c r="O4" s="47"/>
    </row>
    <row r="5" spans="2:15" ht="15.75">
      <c r="B5" s="3"/>
      <c r="C5" s="3"/>
      <c r="J5" s="3"/>
      <c r="K5" s="45" t="s">
        <v>161</v>
      </c>
      <c r="L5" s="45"/>
      <c r="M5" s="45"/>
      <c r="N5" s="45"/>
      <c r="O5" s="3"/>
    </row>
    <row r="6" spans="1:15" s="3" customFormat="1" ht="15.75">
      <c r="A6" s="46" t="s">
        <v>162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 t="s">
        <v>2</v>
      </c>
    </row>
    <row r="8" spans="1:15" s="3" customFormat="1" ht="15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5" t="s">
        <v>3</v>
      </c>
      <c r="N8" s="45"/>
      <c r="O8" s="5"/>
    </row>
    <row r="9" spans="1:15" s="3" customFormat="1" ht="15.75">
      <c r="A9" s="41" t="s">
        <v>160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5" t="s">
        <v>4</v>
      </c>
      <c r="N9" s="45"/>
      <c r="O9" s="5"/>
    </row>
    <row r="10" spans="1:15" s="3" customFormat="1" ht="15.75">
      <c r="A10" s="41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5" t="s">
        <v>6</v>
      </c>
      <c r="N10" s="45"/>
      <c r="O10" s="5">
        <v>4816000186</v>
      </c>
    </row>
    <row r="11" spans="1:15" s="3" customFormat="1" ht="15.75">
      <c r="A11" s="41" t="s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5" t="s">
        <v>8</v>
      </c>
      <c r="N11" s="45"/>
      <c r="O11" s="5" t="s">
        <v>158</v>
      </c>
    </row>
    <row r="12" spans="1:15" s="3" customFormat="1" ht="18" customHeight="1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5"/>
      <c r="N12" s="45"/>
      <c r="O12" s="5"/>
    </row>
    <row r="13" spans="1:15" s="3" customFormat="1" ht="18" customHeight="1">
      <c r="A13" s="41" t="s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 t="s">
        <v>11</v>
      </c>
      <c r="N13" s="42"/>
      <c r="O13" s="5" t="s">
        <v>159</v>
      </c>
    </row>
    <row r="14" spans="1:15" ht="21" customHeight="1">
      <c r="A14" s="41" t="s">
        <v>12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 t="s">
        <v>13</v>
      </c>
      <c r="N14" s="42"/>
      <c r="O14" s="6"/>
    </row>
    <row r="15" spans="1:15" ht="14.25" customHeight="1">
      <c r="A15" s="43" t="s">
        <v>14</v>
      </c>
      <c r="B15" s="43" t="s">
        <v>15</v>
      </c>
      <c r="C15" s="44" t="s">
        <v>16</v>
      </c>
      <c r="D15" s="43" t="s">
        <v>17</v>
      </c>
      <c r="E15" s="43" t="s">
        <v>18</v>
      </c>
      <c r="F15" s="43" t="s">
        <v>19</v>
      </c>
      <c r="G15" s="40" t="s">
        <v>20</v>
      </c>
      <c r="H15" s="40"/>
      <c r="I15" s="40"/>
      <c r="J15" s="40"/>
      <c r="K15" s="40"/>
      <c r="L15" s="40"/>
      <c r="M15" s="40"/>
      <c r="N15" s="40"/>
      <c r="O15" s="39" t="s">
        <v>21</v>
      </c>
    </row>
    <row r="16" spans="1:15" ht="15">
      <c r="A16" s="43"/>
      <c r="B16" s="43"/>
      <c r="C16" s="43"/>
      <c r="D16" s="43"/>
      <c r="E16" s="43"/>
      <c r="F16" s="43"/>
      <c r="G16" s="40" t="s">
        <v>22</v>
      </c>
      <c r="H16" s="40"/>
      <c r="I16" s="40" t="s">
        <v>23</v>
      </c>
      <c r="J16" s="40"/>
      <c r="K16" s="40" t="s">
        <v>24</v>
      </c>
      <c r="L16" s="40"/>
      <c r="M16" s="40" t="s">
        <v>25</v>
      </c>
      <c r="N16" s="40"/>
      <c r="O16" s="39"/>
    </row>
    <row r="17" spans="1:15" ht="15">
      <c r="A17" s="43"/>
      <c r="B17" s="43"/>
      <c r="C17" s="43"/>
      <c r="D17" s="43"/>
      <c r="E17" s="43"/>
      <c r="F17" s="43"/>
      <c r="G17" s="7" t="s">
        <v>26</v>
      </c>
      <c r="H17" s="7" t="s">
        <v>27</v>
      </c>
      <c r="I17" s="7" t="s">
        <v>26</v>
      </c>
      <c r="J17" s="7" t="s">
        <v>27</v>
      </c>
      <c r="K17" s="7" t="s">
        <v>26</v>
      </c>
      <c r="L17" s="7" t="s">
        <v>27</v>
      </c>
      <c r="M17" s="7" t="s">
        <v>26</v>
      </c>
      <c r="N17" s="7" t="s">
        <v>27</v>
      </c>
      <c r="O17" s="39"/>
    </row>
    <row r="18" spans="1:15" ht="15">
      <c r="A18" s="8">
        <v>1</v>
      </c>
      <c r="B18" s="9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  <c r="O18" s="8">
        <v>15</v>
      </c>
    </row>
    <row r="19" spans="1:15" ht="30">
      <c r="A19" s="7">
        <v>1</v>
      </c>
      <c r="B19" s="10" t="s">
        <v>28</v>
      </c>
      <c r="C19" s="11">
        <v>1</v>
      </c>
      <c r="D19" s="7">
        <v>309.2</v>
      </c>
      <c r="E19" s="7">
        <v>5</v>
      </c>
      <c r="F19" s="7" t="s">
        <v>29</v>
      </c>
      <c r="G19" s="7"/>
      <c r="H19" s="7"/>
      <c r="I19" s="7"/>
      <c r="J19" s="7"/>
      <c r="K19" s="7"/>
      <c r="L19" s="7"/>
      <c r="M19" s="7"/>
      <c r="N19" s="7" t="s">
        <v>30</v>
      </c>
      <c r="O19" s="7"/>
    </row>
    <row r="20" spans="1:15" ht="30">
      <c r="A20" s="7">
        <v>2</v>
      </c>
      <c r="B20" s="10" t="s">
        <v>31</v>
      </c>
      <c r="C20" s="11">
        <v>2</v>
      </c>
      <c r="D20" s="7">
        <v>93</v>
      </c>
      <c r="E20" s="7">
        <v>20.5</v>
      </c>
      <c r="F20" s="7" t="s">
        <v>29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8.75" customHeight="1">
      <c r="A21" s="7"/>
      <c r="B21" s="10" t="s">
        <v>32</v>
      </c>
      <c r="C21" s="11"/>
      <c r="D21" s="7"/>
      <c r="E21" s="7"/>
      <c r="F21" s="7" t="s">
        <v>29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37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2">
        <v>3</v>
      </c>
      <c r="B23" s="13" t="s">
        <v>34</v>
      </c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38.25" customHeight="1">
      <c r="A24" s="12"/>
      <c r="B24" s="14" t="s">
        <v>35</v>
      </c>
      <c r="C24" s="15">
        <v>3</v>
      </c>
      <c r="D24" s="12">
        <v>320</v>
      </c>
      <c r="E24" s="12">
        <v>357</v>
      </c>
      <c r="F24" s="12">
        <v>51.9</v>
      </c>
      <c r="G24" s="12">
        <v>51.9</v>
      </c>
      <c r="H24" s="12"/>
      <c r="I24" s="12"/>
      <c r="J24" s="12"/>
      <c r="K24" s="12"/>
      <c r="L24" s="12"/>
      <c r="M24" s="12"/>
      <c r="N24" s="12"/>
      <c r="O24" s="12"/>
    </row>
    <row r="25" spans="1:15" ht="30">
      <c r="A25" s="12"/>
      <c r="B25" s="14" t="s">
        <v>36</v>
      </c>
      <c r="C25" s="15">
        <v>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60">
      <c r="A26" s="7"/>
      <c r="B26" s="16" t="s">
        <v>37</v>
      </c>
      <c r="C26" s="11">
        <v>5</v>
      </c>
      <c r="D26" s="17">
        <v>1451.7</v>
      </c>
      <c r="E26" s="17">
        <v>1399.3</v>
      </c>
      <c r="F26" s="17">
        <v>1910.9</v>
      </c>
      <c r="G26" s="17">
        <v>952.8</v>
      </c>
      <c r="H26" s="17">
        <v>557.6</v>
      </c>
      <c r="I26" s="17">
        <v>958.1</v>
      </c>
      <c r="J26" s="17">
        <v>467.3</v>
      </c>
      <c r="K26" s="17"/>
      <c r="L26" s="17">
        <v>362.4</v>
      </c>
      <c r="M26" s="17"/>
      <c r="N26" s="17"/>
      <c r="O26" s="17"/>
    </row>
    <row r="27" spans="1:15" ht="84" customHeight="1">
      <c r="A27" s="7"/>
      <c r="B27" s="16" t="s">
        <v>38</v>
      </c>
      <c r="C27" s="11">
        <v>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73.5" customHeight="1">
      <c r="A28" s="7"/>
      <c r="B28" s="16" t="s">
        <v>39</v>
      </c>
      <c r="C28" s="11">
        <v>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5.75" customHeight="1">
      <c r="A29" s="8">
        <v>1</v>
      </c>
      <c r="B29" s="9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8">
        <v>8</v>
      </c>
      <c r="I29" s="8">
        <v>9</v>
      </c>
      <c r="J29" s="8">
        <v>10</v>
      </c>
      <c r="K29" s="8">
        <v>11</v>
      </c>
      <c r="L29" s="8">
        <v>12</v>
      </c>
      <c r="M29" s="8">
        <v>13</v>
      </c>
      <c r="N29" s="8">
        <v>14</v>
      </c>
      <c r="O29" s="8">
        <v>15</v>
      </c>
    </row>
    <row r="30" spans="1:15" ht="36" customHeight="1">
      <c r="A30" s="7"/>
      <c r="B30" s="16" t="s">
        <v>40</v>
      </c>
      <c r="C30" s="11">
        <v>8</v>
      </c>
      <c r="D30" s="17">
        <v>34.2</v>
      </c>
      <c r="E30" s="17">
        <v>29.8</v>
      </c>
      <c r="F30" s="17"/>
      <c r="G30" s="17"/>
      <c r="H30" s="17">
        <v>41.7</v>
      </c>
      <c r="I30" s="17"/>
      <c r="J30" s="17">
        <v>1.7</v>
      </c>
      <c r="K30" s="17"/>
      <c r="L30" s="17"/>
      <c r="M30" s="17"/>
      <c r="N30" s="17"/>
      <c r="O30" s="17"/>
    </row>
    <row r="31" spans="1:15" ht="59.25" customHeight="1">
      <c r="A31" s="7"/>
      <c r="B31" s="16" t="s">
        <v>41</v>
      </c>
      <c r="C31" s="11">
        <v>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54" customHeight="1">
      <c r="A32" s="7"/>
      <c r="B32" s="16" t="s">
        <v>42</v>
      </c>
      <c r="C32" s="11">
        <v>10</v>
      </c>
      <c r="D32" s="17">
        <v>260.5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36" customHeight="1">
      <c r="A33" s="8"/>
      <c r="B33" s="16" t="s">
        <v>43</v>
      </c>
      <c r="C33" s="11">
        <v>11</v>
      </c>
      <c r="D33" s="8">
        <v>48</v>
      </c>
      <c r="E33" s="8">
        <v>173.5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1" customHeight="1">
      <c r="A34" s="7"/>
      <c r="B34" s="16" t="s">
        <v>44</v>
      </c>
      <c r="C34" s="11">
        <v>12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45">
      <c r="A35" s="7"/>
      <c r="B35" s="16" t="s">
        <v>45</v>
      </c>
      <c r="C35" s="11">
        <v>13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5">
      <c r="A36" s="7"/>
      <c r="B36" s="16" t="s">
        <v>46</v>
      </c>
      <c r="C36" s="11">
        <v>14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33" customHeight="1">
      <c r="A37" s="7"/>
      <c r="B37" s="18" t="s">
        <v>47</v>
      </c>
      <c r="C37" s="19">
        <v>15</v>
      </c>
      <c r="D37" s="17">
        <f>D24+D25+D26+D27+D28+D30+D31+D32+D33+D34+D35+D36</f>
        <v>2114.4</v>
      </c>
      <c r="E37" s="17">
        <f>E24+E26+E30+E31+E32+E33</f>
        <v>1959.6</v>
      </c>
      <c r="F37" s="17">
        <f>F24+F25+F26+F27+F28+F30+F31+F32+F33+F34+F35+F36</f>
        <v>1962.8000000000002</v>
      </c>
      <c r="G37" s="17">
        <f>G24+G25+G26+G27+G28+G30+G31+G32+G33+G34+G35+G36</f>
        <v>1004.6999999999999</v>
      </c>
      <c r="H37" s="17">
        <f>H24+H25+H26+H27+H28+H30+H31+H32+H33+H34+H35+H36</f>
        <v>599.3000000000001</v>
      </c>
      <c r="I37" s="17">
        <f>I24+I25+I26+I27+I28+I30+I31+I32+I33+I34+I35+I36</f>
        <v>958.1</v>
      </c>
      <c r="J37" s="17">
        <f>J26+J30</f>
        <v>469</v>
      </c>
      <c r="K37" s="17">
        <f>K24+K25+K26+K27+K28+K30+K31+K32+K33+K34+K35+K36</f>
        <v>0</v>
      </c>
      <c r="L37" s="17">
        <f>L24+L25+L26+L27+L28+L30+L31+L32+L33+L34+L35+L36</f>
        <v>362.4</v>
      </c>
      <c r="M37" s="17">
        <f>M24+M25+M26+M27+M28+M30+M31+M32+M33+M34+M35+M36</f>
        <v>0</v>
      </c>
      <c r="N37" s="17"/>
      <c r="O37" s="17"/>
    </row>
    <row r="38" spans="1:15" ht="17.25" customHeight="1">
      <c r="A38" s="7">
        <v>4</v>
      </c>
      <c r="B38" s="20" t="s">
        <v>48</v>
      </c>
      <c r="C38" s="11">
        <v>16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36" customHeight="1">
      <c r="A39" s="7"/>
      <c r="B39" s="10" t="s">
        <v>49</v>
      </c>
      <c r="C39" s="11">
        <v>17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42.75" customHeight="1">
      <c r="A40" s="7"/>
      <c r="B40" s="16" t="s">
        <v>50</v>
      </c>
      <c r="C40" s="11">
        <v>18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24" customHeight="1">
      <c r="A41" s="7"/>
      <c r="B41" s="16" t="s">
        <v>51</v>
      </c>
      <c r="C41" s="11">
        <v>19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30" customHeight="1">
      <c r="A42" s="7"/>
      <c r="B42" s="16" t="s">
        <v>52</v>
      </c>
      <c r="C42" s="11">
        <v>20</v>
      </c>
      <c r="D42" s="17">
        <v>3913.7</v>
      </c>
      <c r="E42" s="17">
        <v>4141.5</v>
      </c>
      <c r="F42" s="17">
        <v>4407.1</v>
      </c>
      <c r="G42" s="17">
        <v>1101.8</v>
      </c>
      <c r="H42" s="17">
        <v>1289.9</v>
      </c>
      <c r="I42" s="17">
        <v>1101.7</v>
      </c>
      <c r="J42" s="17">
        <v>936.8</v>
      </c>
      <c r="K42" s="17">
        <v>1101.5</v>
      </c>
      <c r="L42" s="17">
        <v>2073.2</v>
      </c>
      <c r="M42" s="17"/>
      <c r="N42" s="17"/>
      <c r="O42" s="17"/>
    </row>
    <row r="43" spans="1:15" ht="30" customHeight="1">
      <c r="A43" s="7">
        <v>5</v>
      </c>
      <c r="B43" s="21" t="s">
        <v>53</v>
      </c>
      <c r="C43" s="11">
        <v>21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6.5" customHeight="1">
      <c r="A44" s="7"/>
      <c r="B44" s="16" t="s">
        <v>54</v>
      </c>
      <c r="C44" s="11">
        <v>22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4.25" customHeight="1">
      <c r="A45" s="7"/>
      <c r="B45" s="16" t="s">
        <v>55</v>
      </c>
      <c r="C45" s="11">
        <v>23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5.75" customHeight="1">
      <c r="A46" s="7"/>
      <c r="B46" s="16" t="s">
        <v>56</v>
      </c>
      <c r="C46" s="11">
        <v>24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.75" customHeight="1">
      <c r="A47" s="7">
        <v>6</v>
      </c>
      <c r="B47" s="21" t="s">
        <v>57</v>
      </c>
      <c r="C47" s="11">
        <v>25</v>
      </c>
      <c r="D47" s="17">
        <v>314</v>
      </c>
      <c r="E47" s="17">
        <f>E48+E49+E50+E51</f>
        <v>400.5</v>
      </c>
      <c r="F47" s="17">
        <f>F48+F49+F50+F51</f>
        <v>416.6</v>
      </c>
      <c r="G47" s="17">
        <f>G48+G49+G50+G51</f>
        <v>104</v>
      </c>
      <c r="H47" s="17">
        <v>88.6</v>
      </c>
      <c r="I47" s="17">
        <v>104.2</v>
      </c>
      <c r="J47" s="17">
        <f>J48+J51</f>
        <v>93.10000000000001</v>
      </c>
      <c r="K47" s="17">
        <v>104.2</v>
      </c>
      <c r="L47" s="17">
        <f>L48+L51</f>
        <v>79</v>
      </c>
      <c r="M47" s="17"/>
      <c r="N47" s="17"/>
      <c r="O47" s="17"/>
    </row>
    <row r="48" spans="1:15" ht="18" customHeight="1">
      <c r="A48" s="7"/>
      <c r="B48" s="16" t="s">
        <v>58</v>
      </c>
      <c r="C48" s="11">
        <v>26</v>
      </c>
      <c r="D48" s="17"/>
      <c r="E48" s="17">
        <v>396</v>
      </c>
      <c r="F48" s="17">
        <v>411.6</v>
      </c>
      <c r="G48" s="17">
        <v>102.8</v>
      </c>
      <c r="H48" s="17">
        <v>88.6</v>
      </c>
      <c r="I48" s="17">
        <v>103</v>
      </c>
      <c r="J48" s="17">
        <v>88.7</v>
      </c>
      <c r="K48" s="17">
        <v>102.9</v>
      </c>
      <c r="L48" s="17">
        <v>79</v>
      </c>
      <c r="M48" s="17"/>
      <c r="N48" s="17"/>
      <c r="O48" s="17"/>
    </row>
    <row r="49" spans="1:15" ht="18.75" customHeight="1">
      <c r="A49" s="7"/>
      <c r="B49" s="16" t="s">
        <v>59</v>
      </c>
      <c r="C49" s="11">
        <v>27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24" customHeight="1">
      <c r="A50" s="7"/>
      <c r="B50" s="16" t="s">
        <v>60</v>
      </c>
      <c r="C50" s="11">
        <v>28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28.5" customHeight="1">
      <c r="A51" s="7"/>
      <c r="B51" s="16" t="s">
        <v>61</v>
      </c>
      <c r="C51" s="11">
        <v>29</v>
      </c>
      <c r="D51" s="17"/>
      <c r="E51" s="17">
        <v>4.5</v>
      </c>
      <c r="F51" s="17">
        <v>5</v>
      </c>
      <c r="G51" s="17">
        <v>1.2</v>
      </c>
      <c r="H51" s="17"/>
      <c r="I51" s="17">
        <v>1.2</v>
      </c>
      <c r="J51" s="17">
        <v>4.4</v>
      </c>
      <c r="K51" s="17">
        <v>1.3</v>
      </c>
      <c r="L51" s="17"/>
      <c r="M51" s="17"/>
      <c r="N51" s="17"/>
      <c r="O51" s="17"/>
    </row>
    <row r="52" spans="1:15" ht="16.5" customHeight="1">
      <c r="A52" s="8">
        <v>1</v>
      </c>
      <c r="B52" s="9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  <c r="H52" s="8">
        <v>8</v>
      </c>
      <c r="I52" s="8">
        <v>9</v>
      </c>
      <c r="J52" s="8">
        <v>10</v>
      </c>
      <c r="K52" s="8">
        <v>11</v>
      </c>
      <c r="L52" s="8">
        <v>12</v>
      </c>
      <c r="M52" s="8">
        <v>13</v>
      </c>
      <c r="N52" s="8">
        <v>14</v>
      </c>
      <c r="O52" s="8">
        <v>15</v>
      </c>
    </row>
    <row r="53" spans="1:15" ht="49.5" customHeight="1">
      <c r="A53" s="7">
        <v>7</v>
      </c>
      <c r="B53" s="21" t="s">
        <v>62</v>
      </c>
      <c r="C53" s="11">
        <v>30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.75" customHeight="1">
      <c r="A54" s="7"/>
      <c r="B54" s="16" t="s">
        <v>63</v>
      </c>
      <c r="C54" s="11">
        <v>31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.75" customHeight="1">
      <c r="A55" s="7"/>
      <c r="B55" s="16" t="s">
        <v>64</v>
      </c>
      <c r="C55" s="11">
        <v>32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5.75" customHeight="1">
      <c r="A56" s="7"/>
      <c r="B56" s="16" t="s">
        <v>65</v>
      </c>
      <c r="C56" s="11">
        <v>33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.75" customHeight="1">
      <c r="A57" s="7"/>
      <c r="B57" s="16" t="s">
        <v>66</v>
      </c>
      <c r="C57" s="11">
        <v>34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.75" customHeight="1">
      <c r="A58" s="7"/>
      <c r="B58" s="16" t="s">
        <v>67</v>
      </c>
      <c r="C58" s="11">
        <v>35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.75" customHeight="1">
      <c r="A59" s="7"/>
      <c r="B59" s="16" t="s">
        <v>68</v>
      </c>
      <c r="C59" s="11">
        <v>36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5.75" customHeight="1">
      <c r="A60" s="7"/>
      <c r="B60" s="16" t="s">
        <v>69</v>
      </c>
      <c r="C60" s="11">
        <v>37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5.75" customHeight="1">
      <c r="A61" s="7"/>
      <c r="B61" s="16" t="s">
        <v>70</v>
      </c>
      <c r="C61" s="11">
        <v>38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5.75" customHeight="1">
      <c r="A62" s="7"/>
      <c r="B62" s="16" t="s">
        <v>71</v>
      </c>
      <c r="C62" s="11">
        <v>39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5.75" customHeight="1">
      <c r="A63" s="7"/>
      <c r="B63" s="16" t="s">
        <v>72</v>
      </c>
      <c r="C63" s="11">
        <v>40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32.25" customHeight="1">
      <c r="A64" s="7">
        <v>8</v>
      </c>
      <c r="B64" s="21" t="s">
        <v>73</v>
      </c>
      <c r="C64" s="11">
        <v>41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5.75" customHeight="1">
      <c r="A65" s="7"/>
      <c r="B65" s="16" t="s">
        <v>74</v>
      </c>
      <c r="C65" s="11">
        <v>42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5.75" customHeight="1">
      <c r="A66" s="7"/>
      <c r="B66" s="16" t="s">
        <v>75</v>
      </c>
      <c r="C66" s="11">
        <v>43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5.75" customHeight="1">
      <c r="A67" s="7"/>
      <c r="B67" s="16" t="s">
        <v>67</v>
      </c>
      <c r="C67" s="11">
        <v>44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5.75" customHeight="1">
      <c r="A68" s="7"/>
      <c r="B68" s="16" t="s">
        <v>76</v>
      </c>
      <c r="C68" s="11">
        <v>45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5.75" customHeight="1">
      <c r="A69" s="7"/>
      <c r="B69" s="16" t="s">
        <v>77</v>
      </c>
      <c r="C69" s="11">
        <v>46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5.75" customHeight="1">
      <c r="A70" s="7"/>
      <c r="B70" s="16" t="s">
        <v>72</v>
      </c>
      <c r="C70" s="11">
        <v>47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36" customHeight="1">
      <c r="A71" s="7">
        <v>9</v>
      </c>
      <c r="B71" s="21" t="s">
        <v>78</v>
      </c>
      <c r="C71" s="11">
        <v>48</v>
      </c>
      <c r="D71" s="17">
        <f>D72+D73+D74+D75+D76+D77</f>
        <v>61.2</v>
      </c>
      <c r="E71" s="17">
        <f>E72+E73+E74+E75+E76+E77</f>
        <v>43.7</v>
      </c>
      <c r="F71" s="17">
        <f>F72+F73+F74+F75+F76+F77</f>
        <v>35</v>
      </c>
      <c r="G71" s="17">
        <f>G72+G73+G74+G75+G76+G77</f>
        <v>8.8</v>
      </c>
      <c r="H71" s="17">
        <v>42.5</v>
      </c>
      <c r="I71" s="17">
        <v>8.7</v>
      </c>
      <c r="J71" s="17">
        <v>7.7</v>
      </c>
      <c r="K71" s="17">
        <v>8.7</v>
      </c>
      <c r="L71" s="17"/>
      <c r="M71" s="17"/>
      <c r="N71" s="17"/>
      <c r="O71" s="17"/>
    </row>
    <row r="72" spans="1:15" ht="21" customHeight="1">
      <c r="A72" s="7"/>
      <c r="B72" s="16" t="s">
        <v>79</v>
      </c>
      <c r="C72" s="11">
        <v>49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22.5" customHeight="1">
      <c r="A73" s="7"/>
      <c r="B73" s="16" t="s">
        <v>80</v>
      </c>
      <c r="C73" s="11">
        <v>50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25.5" customHeight="1">
      <c r="A74" s="7"/>
      <c r="B74" s="16" t="s">
        <v>81</v>
      </c>
      <c r="C74" s="11">
        <v>51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59.25" customHeight="1">
      <c r="A75" s="7"/>
      <c r="B75" s="16" t="s">
        <v>82</v>
      </c>
      <c r="C75" s="11">
        <v>52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5">
      <c r="A76" s="7"/>
      <c r="B76" s="16" t="s">
        <v>83</v>
      </c>
      <c r="C76" s="11">
        <v>53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5">
      <c r="A77" s="7"/>
      <c r="B77" s="16" t="s">
        <v>84</v>
      </c>
      <c r="C77" s="11">
        <v>54</v>
      </c>
      <c r="D77" s="17">
        <v>61.2</v>
      </c>
      <c r="E77" s="17">
        <v>43.7</v>
      </c>
      <c r="F77" s="17">
        <v>35</v>
      </c>
      <c r="G77" s="17">
        <v>8.8</v>
      </c>
      <c r="H77" s="17">
        <v>42.5</v>
      </c>
      <c r="I77" s="17">
        <v>8.7</v>
      </c>
      <c r="J77" s="17">
        <v>7.7</v>
      </c>
      <c r="K77" s="17">
        <v>8.7</v>
      </c>
      <c r="L77" s="17"/>
      <c r="M77" s="17"/>
      <c r="N77" s="17"/>
      <c r="O77" s="17"/>
    </row>
    <row r="78" spans="1:15" ht="36" customHeight="1">
      <c r="A78" s="7"/>
      <c r="B78" s="22" t="s">
        <v>85</v>
      </c>
      <c r="C78" s="11">
        <v>55</v>
      </c>
      <c r="D78" s="17">
        <f>D39+D40+D41+D42+D43+D47+D53+D64+D71</f>
        <v>4288.9</v>
      </c>
      <c r="E78" s="17">
        <f>E39+E40+E41+E42+E43+E47+E53+E71</f>
        <v>4585.7</v>
      </c>
      <c r="F78" s="17">
        <f aca="true" t="shared" si="0" ref="F78:M78">F42+F39+F40+F41+F43+F47+F53+F64+F71</f>
        <v>4858.700000000001</v>
      </c>
      <c r="G78" s="17">
        <f t="shared" si="0"/>
        <v>1214.6</v>
      </c>
      <c r="H78" s="17">
        <f t="shared" si="0"/>
        <v>1421</v>
      </c>
      <c r="I78" s="17">
        <f t="shared" si="0"/>
        <v>1214.6000000000001</v>
      </c>
      <c r="J78" s="17">
        <f t="shared" si="0"/>
        <v>1037.6</v>
      </c>
      <c r="K78" s="17">
        <f t="shared" si="0"/>
        <v>1214.4</v>
      </c>
      <c r="L78" s="17">
        <f t="shared" si="0"/>
        <v>2152.2</v>
      </c>
      <c r="M78" s="17">
        <f t="shared" si="0"/>
        <v>0</v>
      </c>
      <c r="N78" s="17"/>
      <c r="O78" s="17"/>
    </row>
    <row r="79" spans="1:15" ht="19.5" customHeight="1">
      <c r="A79" s="7"/>
      <c r="B79" s="22" t="s">
        <v>86</v>
      </c>
      <c r="C79" s="11">
        <v>56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23.25" customHeight="1">
      <c r="A80" s="7"/>
      <c r="B80" s="23" t="s">
        <v>87</v>
      </c>
      <c r="C80" s="15">
        <v>57</v>
      </c>
      <c r="D80" s="17">
        <f aca="true" t="shared" si="1" ref="D80:I80">D78+D37</f>
        <v>6403.299999999999</v>
      </c>
      <c r="E80" s="17">
        <f t="shared" si="1"/>
        <v>6545.299999999999</v>
      </c>
      <c r="F80" s="17">
        <f t="shared" si="1"/>
        <v>6821.500000000001</v>
      </c>
      <c r="G80" s="17">
        <f t="shared" si="1"/>
        <v>2219.2999999999997</v>
      </c>
      <c r="H80" s="17">
        <f t="shared" si="1"/>
        <v>2020.3000000000002</v>
      </c>
      <c r="I80" s="17">
        <f t="shared" si="1"/>
        <v>2172.7000000000003</v>
      </c>
      <c r="J80" s="17">
        <f>J37+J78</f>
        <v>1506.6</v>
      </c>
      <c r="K80" s="17">
        <f>K78+K37</f>
        <v>1214.4</v>
      </c>
      <c r="L80" s="17">
        <f>L37+L78</f>
        <v>2514.6</v>
      </c>
      <c r="M80" s="17">
        <f>M78+M37</f>
        <v>0</v>
      </c>
      <c r="N80" s="17"/>
      <c r="O80" s="17"/>
    </row>
    <row r="81" spans="1:15" ht="15">
      <c r="A81" s="8">
        <v>1</v>
      </c>
      <c r="B81" s="9">
        <v>2</v>
      </c>
      <c r="C81" s="8">
        <v>3</v>
      </c>
      <c r="D81" s="8">
        <v>4</v>
      </c>
      <c r="E81" s="8">
        <v>5</v>
      </c>
      <c r="F81" s="8">
        <v>6</v>
      </c>
      <c r="G81" s="8">
        <v>7</v>
      </c>
      <c r="H81" s="8">
        <v>8</v>
      </c>
      <c r="I81" s="8">
        <v>9</v>
      </c>
      <c r="J81" s="8">
        <v>10</v>
      </c>
      <c r="K81" s="8">
        <v>11</v>
      </c>
      <c r="L81" s="8">
        <v>12</v>
      </c>
      <c r="M81" s="8">
        <v>13</v>
      </c>
      <c r="N81" s="8">
        <v>14</v>
      </c>
      <c r="O81" s="8">
        <v>15</v>
      </c>
    </row>
    <row r="82" spans="1:15" ht="15.75">
      <c r="A82" s="37" t="s">
        <v>88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ht="15">
      <c r="A84" s="8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30">
      <c r="A85" s="7">
        <v>1</v>
      </c>
      <c r="B85" s="16" t="s">
        <v>89</v>
      </c>
      <c r="C85" s="11">
        <v>58</v>
      </c>
      <c r="D85" s="17">
        <v>1276.1</v>
      </c>
      <c r="E85" s="17">
        <v>917</v>
      </c>
      <c r="F85" s="7" t="s">
        <v>29</v>
      </c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5">
      <c r="A86" s="7"/>
      <c r="B86" s="26" t="s">
        <v>32</v>
      </c>
      <c r="C86" s="15">
        <v>59</v>
      </c>
      <c r="D86" s="17"/>
      <c r="E86" s="17"/>
      <c r="F86" s="7" t="s">
        <v>29</v>
      </c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5">
      <c r="A87" s="7">
        <v>2</v>
      </c>
      <c r="B87" s="13" t="s">
        <v>90</v>
      </c>
      <c r="C87" s="15">
        <v>60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31.5" customHeight="1">
      <c r="A88" s="7"/>
      <c r="B88" s="16" t="s">
        <v>91</v>
      </c>
      <c r="C88" s="11">
        <v>61</v>
      </c>
      <c r="D88" s="17">
        <v>524.7</v>
      </c>
      <c r="E88" s="17">
        <v>496.4</v>
      </c>
      <c r="F88" s="17">
        <v>555.9</v>
      </c>
      <c r="G88" s="17">
        <v>277.9</v>
      </c>
      <c r="H88" s="17">
        <v>209.9</v>
      </c>
      <c r="I88" s="17">
        <v>278</v>
      </c>
      <c r="J88" s="17">
        <v>187.5</v>
      </c>
      <c r="K88" s="17"/>
      <c r="L88" s="17">
        <v>20.4</v>
      </c>
      <c r="M88" s="17"/>
      <c r="N88" s="17"/>
      <c r="O88" s="17"/>
    </row>
    <row r="89" spans="1:15" ht="41.25" customHeight="1">
      <c r="A89" s="7"/>
      <c r="B89" s="16" t="s">
        <v>92</v>
      </c>
      <c r="C89" s="11">
        <v>62</v>
      </c>
      <c r="D89" s="17">
        <v>0.5</v>
      </c>
      <c r="E89" s="17">
        <v>16.5</v>
      </c>
      <c r="F89" s="17">
        <v>134.6</v>
      </c>
      <c r="G89" s="17">
        <v>67.3</v>
      </c>
      <c r="H89" s="17"/>
      <c r="I89" s="17">
        <v>67.3</v>
      </c>
      <c r="J89" s="17">
        <v>27.1</v>
      </c>
      <c r="K89" s="17"/>
      <c r="L89" s="17"/>
      <c r="M89" s="17"/>
      <c r="N89" s="17"/>
      <c r="O89" s="17"/>
    </row>
    <row r="90" spans="1:15" ht="18" customHeight="1">
      <c r="A90" s="7"/>
      <c r="B90" s="16" t="s">
        <v>93</v>
      </c>
      <c r="C90" s="11">
        <v>63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36" customHeight="1">
      <c r="A91" s="7"/>
      <c r="B91" s="16" t="s">
        <v>94</v>
      </c>
      <c r="C91" s="11">
        <v>64</v>
      </c>
      <c r="D91" s="17"/>
      <c r="E91" s="17">
        <v>39.7</v>
      </c>
      <c r="F91" s="17">
        <v>27.3</v>
      </c>
      <c r="G91" s="17">
        <v>6.9</v>
      </c>
      <c r="H91" s="17">
        <v>10.4</v>
      </c>
      <c r="I91" s="17">
        <v>20.4</v>
      </c>
      <c r="J91" s="17">
        <v>2.8</v>
      </c>
      <c r="K91" s="17"/>
      <c r="L91" s="17"/>
      <c r="M91" s="17"/>
      <c r="N91" s="17"/>
      <c r="O91" s="17"/>
    </row>
    <row r="92" spans="1:15" ht="54" customHeight="1">
      <c r="A92" s="7"/>
      <c r="B92" s="16" t="s">
        <v>95</v>
      </c>
      <c r="C92" s="11">
        <v>65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31.5" customHeight="1">
      <c r="A93" s="7"/>
      <c r="B93" s="16" t="s">
        <v>96</v>
      </c>
      <c r="C93" s="11">
        <v>66</v>
      </c>
      <c r="D93" s="17"/>
      <c r="E93" s="17">
        <v>373.2</v>
      </c>
      <c r="F93" s="17">
        <v>167.8</v>
      </c>
      <c r="G93" s="17">
        <v>134.1</v>
      </c>
      <c r="H93" s="17">
        <v>119</v>
      </c>
      <c r="I93" s="17">
        <v>33.7</v>
      </c>
      <c r="J93" s="17"/>
      <c r="K93" s="17"/>
      <c r="L93" s="17">
        <v>293.6</v>
      </c>
      <c r="M93" s="17"/>
      <c r="N93" s="17"/>
      <c r="O93" s="17"/>
    </row>
    <row r="94" spans="1:15" ht="37.5" customHeight="1">
      <c r="A94" s="7"/>
      <c r="B94" s="16" t="s">
        <v>97</v>
      </c>
      <c r="C94" s="11">
        <v>67</v>
      </c>
      <c r="D94" s="17">
        <v>169.7</v>
      </c>
      <c r="E94" s="17">
        <v>163.2</v>
      </c>
      <c r="F94" s="17">
        <v>156.4</v>
      </c>
      <c r="G94" s="17">
        <v>62.6</v>
      </c>
      <c r="H94" s="17">
        <v>78.1</v>
      </c>
      <c r="I94" s="17">
        <v>93.8</v>
      </c>
      <c r="J94" s="17">
        <v>-14.1</v>
      </c>
      <c r="K94" s="17"/>
      <c r="L94" s="17">
        <v>5.9</v>
      </c>
      <c r="M94" s="17"/>
      <c r="N94" s="17"/>
      <c r="O94" s="17"/>
    </row>
    <row r="95" spans="1:15" ht="19.5" customHeight="1">
      <c r="A95" s="7"/>
      <c r="B95" s="16" t="s">
        <v>98</v>
      </c>
      <c r="C95" s="11">
        <v>68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22.5" customHeight="1">
      <c r="A96" s="7"/>
      <c r="B96" s="16" t="s">
        <v>99</v>
      </c>
      <c r="C96" s="11">
        <v>69</v>
      </c>
      <c r="D96" s="17">
        <v>409.9</v>
      </c>
      <c r="E96" s="17">
        <f>E97+E98</f>
        <v>555.2</v>
      </c>
      <c r="F96" s="17">
        <v>665.2</v>
      </c>
      <c r="G96" s="17">
        <v>329.7</v>
      </c>
      <c r="H96" s="17">
        <v>98.9</v>
      </c>
      <c r="I96" s="17">
        <v>335.5</v>
      </c>
      <c r="J96" s="17">
        <f>J97+J98</f>
        <v>115.3</v>
      </c>
      <c r="K96" s="17"/>
      <c r="L96" s="17">
        <f>L97+L98</f>
        <v>57.7</v>
      </c>
      <c r="M96" s="17"/>
      <c r="N96" s="17"/>
      <c r="O96" s="17"/>
    </row>
    <row r="97" spans="1:15" ht="36.75" customHeight="1">
      <c r="A97" s="8"/>
      <c r="B97" s="14" t="s">
        <v>100</v>
      </c>
      <c r="C97" s="15">
        <v>70</v>
      </c>
      <c r="D97" s="8">
        <v>94.6</v>
      </c>
      <c r="E97" s="8">
        <v>297</v>
      </c>
      <c r="F97" s="8">
        <v>362.8</v>
      </c>
      <c r="G97" s="8">
        <v>181.4</v>
      </c>
      <c r="H97" s="8"/>
      <c r="I97" s="8">
        <v>181.4</v>
      </c>
      <c r="J97" s="8"/>
      <c r="K97" s="8"/>
      <c r="L97" s="8"/>
      <c r="M97" s="8"/>
      <c r="N97" s="8"/>
      <c r="O97" s="8"/>
    </row>
    <row r="98" spans="1:15" ht="41.25" customHeight="1">
      <c r="A98" s="7"/>
      <c r="B98" s="16" t="s">
        <v>101</v>
      </c>
      <c r="C98" s="11">
        <v>71</v>
      </c>
      <c r="D98" s="17">
        <v>315.3</v>
      </c>
      <c r="E98" s="17">
        <v>258.2</v>
      </c>
      <c r="F98" s="17">
        <v>302.4</v>
      </c>
      <c r="G98" s="17">
        <v>148.3</v>
      </c>
      <c r="H98" s="17">
        <v>98.9</v>
      </c>
      <c r="I98" s="17">
        <v>154.1</v>
      </c>
      <c r="J98" s="17">
        <v>115.3</v>
      </c>
      <c r="K98" s="17"/>
      <c r="L98" s="17">
        <v>57.7</v>
      </c>
      <c r="M98" s="17"/>
      <c r="N98" s="17"/>
      <c r="O98" s="17"/>
    </row>
    <row r="99" spans="1:15" ht="32.25" customHeight="1">
      <c r="A99" s="7"/>
      <c r="B99" s="16" t="s">
        <v>102</v>
      </c>
      <c r="C99" s="11">
        <v>72</v>
      </c>
      <c r="D99" s="17">
        <v>82.2</v>
      </c>
      <c r="E99" s="17">
        <v>112.1</v>
      </c>
      <c r="F99" s="17">
        <v>134.4</v>
      </c>
      <c r="G99" s="17">
        <v>66.6</v>
      </c>
      <c r="H99" s="17">
        <v>19.8</v>
      </c>
      <c r="I99" s="17">
        <v>67.8</v>
      </c>
      <c r="J99" s="17">
        <v>23.2</v>
      </c>
      <c r="K99" s="17"/>
      <c r="L99" s="17">
        <v>11.6</v>
      </c>
      <c r="M99" s="17"/>
      <c r="N99" s="17"/>
      <c r="O99" s="17"/>
    </row>
    <row r="100" spans="1:15" ht="18" customHeight="1">
      <c r="A100" s="7"/>
      <c r="B100" s="16" t="s">
        <v>103</v>
      </c>
      <c r="C100" s="11">
        <v>73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8" customHeight="1">
      <c r="A101" s="7"/>
      <c r="B101" s="16" t="s">
        <v>104</v>
      </c>
      <c r="C101" s="11">
        <v>74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8" customHeight="1">
      <c r="A102" s="7"/>
      <c r="B102" s="16" t="s">
        <v>105</v>
      </c>
      <c r="C102" s="11">
        <v>75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33.75" customHeight="1">
      <c r="A103" s="7"/>
      <c r="B103" s="16" t="s">
        <v>106</v>
      </c>
      <c r="C103" s="11">
        <v>76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9.5" customHeight="1">
      <c r="A104" s="7"/>
      <c r="B104" s="16" t="s">
        <v>107</v>
      </c>
      <c r="C104" s="11">
        <v>77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33" customHeight="1">
      <c r="A105" s="7"/>
      <c r="B105" s="16" t="s">
        <v>108</v>
      </c>
      <c r="C105" s="11">
        <v>78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45">
      <c r="A106" s="7"/>
      <c r="B106" s="16" t="s">
        <v>109</v>
      </c>
      <c r="C106" s="11">
        <v>79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15">
      <c r="A107" s="8">
        <v>1</v>
      </c>
      <c r="B107" s="9">
        <v>2</v>
      </c>
      <c r="C107" s="8">
        <v>3</v>
      </c>
      <c r="D107" s="8">
        <v>4</v>
      </c>
      <c r="E107" s="8">
        <v>5</v>
      </c>
      <c r="F107" s="8">
        <v>6</v>
      </c>
      <c r="G107" s="8">
        <v>7</v>
      </c>
      <c r="H107" s="8">
        <v>8</v>
      </c>
      <c r="I107" s="8">
        <v>9</v>
      </c>
      <c r="J107" s="8">
        <v>10</v>
      </c>
      <c r="K107" s="8">
        <v>11</v>
      </c>
      <c r="L107" s="8">
        <v>12</v>
      </c>
      <c r="M107" s="8">
        <v>13</v>
      </c>
      <c r="N107" s="8">
        <v>14</v>
      </c>
      <c r="O107" s="8">
        <v>15</v>
      </c>
    </row>
    <row r="108" spans="1:15" ht="36" customHeight="1">
      <c r="A108" s="7"/>
      <c r="B108" s="16" t="s">
        <v>110</v>
      </c>
      <c r="C108" s="11">
        <v>80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25.5" customHeight="1">
      <c r="A109" s="7"/>
      <c r="B109" s="16" t="s">
        <v>111</v>
      </c>
      <c r="C109" s="11">
        <v>81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ht="24" customHeight="1">
      <c r="A110" s="7"/>
      <c r="B110" s="16" t="s">
        <v>112</v>
      </c>
      <c r="C110" s="11">
        <v>82</v>
      </c>
      <c r="D110" s="17"/>
      <c r="E110" s="17"/>
      <c r="F110" s="17">
        <v>15</v>
      </c>
      <c r="G110" s="17">
        <v>7.5</v>
      </c>
      <c r="H110" s="17"/>
      <c r="I110" s="17">
        <v>7.5</v>
      </c>
      <c r="J110" s="17"/>
      <c r="K110" s="17"/>
      <c r="L110" s="17"/>
      <c r="M110" s="17"/>
      <c r="N110" s="17"/>
      <c r="O110" s="17"/>
    </row>
    <row r="111" spans="1:15" ht="41.25" customHeight="1">
      <c r="A111" s="7"/>
      <c r="B111" s="16" t="s">
        <v>113</v>
      </c>
      <c r="C111" s="11">
        <v>83</v>
      </c>
      <c r="D111" s="17">
        <v>176.1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38.25" customHeight="1">
      <c r="A112" s="7"/>
      <c r="B112" s="16" t="s">
        <v>114</v>
      </c>
      <c r="C112" s="11">
        <v>84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49.5" customHeight="1">
      <c r="A113" s="7"/>
      <c r="B113" s="16" t="s">
        <v>115</v>
      </c>
      <c r="C113" s="11">
        <v>85</v>
      </c>
      <c r="D113" s="17"/>
      <c r="E113" s="17"/>
      <c r="F113" s="17">
        <v>0.3</v>
      </c>
      <c r="G113" s="17">
        <v>0.2</v>
      </c>
      <c r="H113" s="17"/>
      <c r="I113" s="17">
        <v>0.1</v>
      </c>
      <c r="J113" s="17"/>
      <c r="K113" s="17"/>
      <c r="L113" s="17"/>
      <c r="M113" s="17"/>
      <c r="N113" s="17"/>
      <c r="O113" s="17"/>
    </row>
    <row r="114" spans="1:15" ht="18.75" customHeight="1">
      <c r="A114" s="7"/>
      <c r="B114" s="27" t="s">
        <v>116</v>
      </c>
      <c r="C114" s="11">
        <v>86</v>
      </c>
      <c r="D114" s="17">
        <v>19.3</v>
      </c>
      <c r="E114" s="17"/>
      <c r="F114" s="17">
        <v>54</v>
      </c>
      <c r="G114" s="17"/>
      <c r="H114" s="17"/>
      <c r="I114" s="17">
        <v>54</v>
      </c>
      <c r="J114" s="17"/>
      <c r="K114" s="17"/>
      <c r="L114" s="17">
        <v>0.2</v>
      </c>
      <c r="M114" s="17"/>
      <c r="N114" s="17"/>
      <c r="O114" s="17"/>
    </row>
    <row r="115" spans="1:15" ht="52.5" customHeight="1">
      <c r="A115" s="7"/>
      <c r="B115" s="28" t="s">
        <v>117</v>
      </c>
      <c r="C115" s="11">
        <v>87</v>
      </c>
      <c r="D115" s="17">
        <f>D88+D89+D94+D96+D99+D111+D114</f>
        <v>1382.4</v>
      </c>
      <c r="E115" s="17">
        <f>E88+E89+E91+E92+E93+E94+E95+E96+E99+E108+E109+E110+E111+E112+E113+E114</f>
        <v>1756.3</v>
      </c>
      <c r="F115" s="17">
        <f>F88+F89+F91+F92+F93+F94+F95+F96+F99+F100+F101+F102+F103+F104+F105+F106+F108+F109+F110+F111+F112+F113+F114</f>
        <v>1910.9</v>
      </c>
      <c r="G115" s="17">
        <f>G88+G89+G91+G92+G93+G94+G95+G96+G99+G100+G101+G102+G103+G104+G105+G106+G108+G109+G110+G111+G112+G113+G114</f>
        <v>952.8000000000001</v>
      </c>
      <c r="H115" s="17">
        <f>H88+H89+H91+H92+H93+H94+H96+H99+H100+H101+H102+H103+H104+H105+H106+H108+H109+H110+H111+H112+H113+H114</f>
        <v>536.0999999999999</v>
      </c>
      <c r="I115" s="17">
        <f>I88+I89+I91+I92+I93+I94+I95+I96+I99+I100+I101+I102+I103+I104+I105+I106+I108+I109+I110+I111+I112+I113+I114</f>
        <v>958.1</v>
      </c>
      <c r="J115" s="17">
        <f>J88+J89+J91+J92+J93+J94+J96+J99+J100+J101+J102+J103+J104+J105+J106+J108+J109+J110+J111+J112+J113+J114</f>
        <v>341.8</v>
      </c>
      <c r="K115" s="17">
        <f>K88+K89+K91+K92+K93+K94+K95+K96+K100+K101+K102+K103+K104+K105+K106+K108+K109+K110+K111+K112+K113+K114</f>
        <v>0</v>
      </c>
      <c r="L115" s="17">
        <f>L88+L89+L91+L92+L93+L94+L96+L99+L100+L101+L102+L103+L104+L105+L106+L108+L109+L110+L111+L112+L113+L114</f>
        <v>389.4</v>
      </c>
      <c r="M115" s="17">
        <f>M88+M89+M91+M92+M93+M94+M95+M96+M100+M101+M102+M103+M104+M105+M106+M108+M109+M110+M111+M112+M113+M114</f>
        <v>0</v>
      </c>
      <c r="N115" s="17"/>
      <c r="O115" s="17"/>
    </row>
    <row r="116" spans="1:15" ht="23.25" customHeight="1">
      <c r="A116" s="7">
        <v>3</v>
      </c>
      <c r="B116" s="20" t="s">
        <v>118</v>
      </c>
      <c r="C116" s="11">
        <v>88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64.5" customHeight="1">
      <c r="A117" s="7"/>
      <c r="B117" s="16" t="s">
        <v>119</v>
      </c>
      <c r="C117" s="11">
        <v>89</v>
      </c>
      <c r="D117" s="17">
        <v>947.6</v>
      </c>
      <c r="E117" s="17">
        <v>625</v>
      </c>
      <c r="F117" s="17">
        <v>1349.5</v>
      </c>
      <c r="G117" s="17">
        <v>337.4</v>
      </c>
      <c r="H117" s="17">
        <v>127.3</v>
      </c>
      <c r="I117" s="17">
        <v>337.4</v>
      </c>
      <c r="J117" s="17">
        <v>127.7</v>
      </c>
      <c r="K117" s="17">
        <v>337.4</v>
      </c>
      <c r="L117" s="17">
        <v>240.8</v>
      </c>
      <c r="M117" s="17"/>
      <c r="N117" s="17"/>
      <c r="O117" s="17"/>
    </row>
    <row r="118" spans="1:15" ht="27" customHeight="1">
      <c r="A118" s="7"/>
      <c r="B118" s="16" t="s">
        <v>120</v>
      </c>
      <c r="C118" s="11">
        <v>90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27" customHeight="1">
      <c r="A119" s="7"/>
      <c r="B119" s="16" t="s">
        <v>121</v>
      </c>
      <c r="C119" s="11">
        <v>91</v>
      </c>
      <c r="D119" s="17">
        <v>27.8</v>
      </c>
      <c r="E119" s="17">
        <v>120</v>
      </c>
      <c r="F119" s="17">
        <v>504.2</v>
      </c>
      <c r="G119" s="17">
        <v>126.1</v>
      </c>
      <c r="H119" s="17">
        <v>7.7</v>
      </c>
      <c r="I119" s="17">
        <v>126.1</v>
      </c>
      <c r="J119" s="17">
        <v>54.4</v>
      </c>
      <c r="K119" s="17">
        <v>126</v>
      </c>
      <c r="L119" s="17">
        <v>112.1</v>
      </c>
      <c r="M119" s="17"/>
      <c r="N119" s="17"/>
      <c r="O119" s="17"/>
    </row>
    <row r="120" spans="1:15" ht="27" customHeight="1">
      <c r="A120" s="7"/>
      <c r="B120" s="16" t="s">
        <v>122</v>
      </c>
      <c r="C120" s="11">
        <v>92</v>
      </c>
      <c r="D120" s="17">
        <v>1225.9</v>
      </c>
      <c r="E120" s="17">
        <v>1426.6</v>
      </c>
      <c r="F120" s="17">
        <v>939</v>
      </c>
      <c r="G120" s="17">
        <v>234.8</v>
      </c>
      <c r="H120" s="17">
        <v>452.7</v>
      </c>
      <c r="I120" s="17">
        <v>234.7</v>
      </c>
      <c r="J120" s="17">
        <v>225.4</v>
      </c>
      <c r="K120" s="17">
        <v>234.8</v>
      </c>
      <c r="L120" s="17">
        <v>348.3</v>
      </c>
      <c r="M120" s="17"/>
      <c r="N120" s="17"/>
      <c r="O120" s="17"/>
    </row>
    <row r="121" spans="1:15" ht="33.75" customHeight="1">
      <c r="A121" s="7"/>
      <c r="B121" s="16" t="s">
        <v>123</v>
      </c>
      <c r="C121" s="11">
        <v>93</v>
      </c>
      <c r="D121" s="17">
        <v>243.6</v>
      </c>
      <c r="E121" s="17">
        <v>248.3</v>
      </c>
      <c r="F121" s="17">
        <v>189.7</v>
      </c>
      <c r="G121" s="17">
        <v>47.4</v>
      </c>
      <c r="H121" s="17">
        <v>91.5</v>
      </c>
      <c r="I121" s="17">
        <v>47.4</v>
      </c>
      <c r="J121" s="17">
        <v>45.5</v>
      </c>
      <c r="K121" s="17">
        <v>47.4</v>
      </c>
      <c r="L121" s="17">
        <v>77.7</v>
      </c>
      <c r="M121" s="17"/>
      <c r="N121" s="17"/>
      <c r="O121" s="17"/>
    </row>
    <row r="122" spans="1:15" ht="46.5" customHeight="1">
      <c r="A122" s="7"/>
      <c r="B122" s="16" t="s">
        <v>124</v>
      </c>
      <c r="C122" s="11">
        <v>94</v>
      </c>
      <c r="D122" s="17">
        <v>716.5</v>
      </c>
      <c r="E122" s="17">
        <v>631.8</v>
      </c>
      <c r="F122" s="17">
        <v>725.9</v>
      </c>
      <c r="G122" s="17">
        <v>181.4</v>
      </c>
      <c r="H122" s="17">
        <v>194.6</v>
      </c>
      <c r="I122" s="17">
        <v>181.5</v>
      </c>
      <c r="J122" s="17">
        <v>227.5</v>
      </c>
      <c r="K122" s="17">
        <v>181.5</v>
      </c>
      <c r="L122" s="17">
        <v>181.6</v>
      </c>
      <c r="M122" s="17"/>
      <c r="N122" s="17"/>
      <c r="O122" s="17"/>
    </row>
    <row r="123" spans="1:15" ht="48" customHeight="1">
      <c r="A123" s="7"/>
      <c r="B123" s="16" t="s">
        <v>125</v>
      </c>
      <c r="C123" s="11">
        <v>95</v>
      </c>
      <c r="D123" s="17">
        <v>142.4</v>
      </c>
      <c r="E123" s="17">
        <v>107.5</v>
      </c>
      <c r="F123" s="17">
        <v>146.6</v>
      </c>
      <c r="G123" s="17">
        <v>36.7</v>
      </c>
      <c r="H123" s="17">
        <v>32.7</v>
      </c>
      <c r="I123" s="17">
        <v>36.7</v>
      </c>
      <c r="J123" s="17">
        <v>46</v>
      </c>
      <c r="K123" s="17">
        <v>36.6</v>
      </c>
      <c r="L123" s="17">
        <v>36.7</v>
      </c>
      <c r="M123" s="17"/>
      <c r="N123" s="17"/>
      <c r="O123" s="17"/>
    </row>
    <row r="124" spans="1:15" ht="27" customHeight="1">
      <c r="A124" s="7"/>
      <c r="B124" s="16" t="s">
        <v>126</v>
      </c>
      <c r="C124" s="11">
        <v>96</v>
      </c>
      <c r="D124" s="17">
        <v>19.6</v>
      </c>
      <c r="E124" s="17">
        <v>0.5</v>
      </c>
      <c r="F124" s="17">
        <v>10</v>
      </c>
      <c r="G124" s="17">
        <v>2.5</v>
      </c>
      <c r="H124" s="17"/>
      <c r="I124" s="17">
        <v>2.5</v>
      </c>
      <c r="J124" s="17"/>
      <c r="K124" s="17">
        <v>2.5</v>
      </c>
      <c r="L124" s="17"/>
      <c r="M124" s="17"/>
      <c r="N124" s="17"/>
      <c r="O124" s="17"/>
    </row>
    <row r="125" spans="1:15" ht="49.5" customHeight="1">
      <c r="A125" s="7"/>
      <c r="B125" s="16" t="s">
        <v>97</v>
      </c>
      <c r="C125" s="11">
        <v>97</v>
      </c>
      <c r="D125" s="17">
        <v>139.8</v>
      </c>
      <c r="E125" s="17">
        <v>55.7</v>
      </c>
      <c r="F125" s="17">
        <v>114.7</v>
      </c>
      <c r="G125" s="17">
        <v>28.7</v>
      </c>
      <c r="H125" s="17">
        <v>51.3</v>
      </c>
      <c r="I125" s="17">
        <v>28.6</v>
      </c>
      <c r="J125" s="17">
        <v>44.2</v>
      </c>
      <c r="K125" s="17">
        <v>28.7</v>
      </c>
      <c r="L125" s="17">
        <v>8.5</v>
      </c>
      <c r="M125" s="17"/>
      <c r="N125" s="17"/>
      <c r="O125" s="17"/>
    </row>
    <row r="126" spans="1:15" ht="15.75" customHeight="1">
      <c r="A126" s="8">
        <v>1</v>
      </c>
      <c r="B126" s="9">
        <v>2</v>
      </c>
      <c r="C126" s="8">
        <v>3</v>
      </c>
      <c r="D126" s="8">
        <v>4</v>
      </c>
      <c r="E126" s="8">
        <v>5</v>
      </c>
      <c r="F126" s="8">
        <v>6</v>
      </c>
      <c r="G126" s="8">
        <v>7</v>
      </c>
      <c r="H126" s="8">
        <v>8</v>
      </c>
      <c r="I126" s="8">
        <v>9</v>
      </c>
      <c r="J126" s="8">
        <v>10</v>
      </c>
      <c r="K126" s="8">
        <v>11</v>
      </c>
      <c r="L126" s="8">
        <v>12</v>
      </c>
      <c r="M126" s="8">
        <v>13</v>
      </c>
      <c r="N126" s="8">
        <v>14</v>
      </c>
      <c r="O126" s="8">
        <v>15</v>
      </c>
    </row>
    <row r="127" spans="1:15" ht="21" customHeight="1">
      <c r="A127" s="7">
        <v>4</v>
      </c>
      <c r="B127" s="16" t="s">
        <v>127</v>
      </c>
      <c r="C127" s="11">
        <v>98</v>
      </c>
      <c r="D127" s="17">
        <v>12</v>
      </c>
      <c r="E127" s="17">
        <f>E129+E130+E128+E131</f>
        <v>14</v>
      </c>
      <c r="F127" s="17">
        <f>F128+F129+F130+F131</f>
        <v>16</v>
      </c>
      <c r="G127" s="17">
        <f>G128+G129+G130+G131</f>
        <v>4</v>
      </c>
      <c r="H127" s="17">
        <f>H128+H129+H130+H131</f>
        <v>2</v>
      </c>
      <c r="I127" s="17">
        <f>I129+I130+I131</f>
        <v>4</v>
      </c>
      <c r="J127" s="17">
        <f>J129+J130+J131</f>
        <v>4.3</v>
      </c>
      <c r="K127" s="17">
        <f>K129+K130+K131</f>
        <v>4</v>
      </c>
      <c r="L127" s="17">
        <f>L129+L131</f>
        <v>3.3</v>
      </c>
      <c r="M127" s="17"/>
      <c r="N127" s="17"/>
      <c r="O127" s="17"/>
    </row>
    <row r="128" spans="1:15" ht="18.75" customHeight="1">
      <c r="A128" s="7"/>
      <c r="B128" s="16" t="s">
        <v>128</v>
      </c>
      <c r="C128" s="11">
        <v>99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8.75" customHeight="1">
      <c r="A129" s="7"/>
      <c r="B129" s="16" t="s">
        <v>129</v>
      </c>
      <c r="C129" s="11">
        <v>100</v>
      </c>
      <c r="D129" s="17">
        <v>5.8</v>
      </c>
      <c r="E129" s="17">
        <v>6</v>
      </c>
      <c r="F129" s="17">
        <v>6</v>
      </c>
      <c r="G129" s="17">
        <v>1.5</v>
      </c>
      <c r="H129" s="17">
        <v>2</v>
      </c>
      <c r="I129" s="17">
        <v>1.5</v>
      </c>
      <c r="J129" s="17">
        <v>2</v>
      </c>
      <c r="K129" s="17">
        <v>1.5</v>
      </c>
      <c r="L129" s="17">
        <v>1</v>
      </c>
      <c r="M129" s="17"/>
      <c r="N129" s="17"/>
      <c r="O129" s="17"/>
    </row>
    <row r="130" spans="1:15" ht="21" customHeight="1">
      <c r="A130" s="7"/>
      <c r="B130" s="16" t="s">
        <v>130</v>
      </c>
      <c r="C130" s="11">
        <v>101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18.75" customHeight="1">
      <c r="A131" s="7"/>
      <c r="B131" s="16" t="s">
        <v>131</v>
      </c>
      <c r="C131" s="11">
        <v>102</v>
      </c>
      <c r="D131" s="17">
        <v>6.2</v>
      </c>
      <c r="E131" s="17">
        <v>8</v>
      </c>
      <c r="F131" s="17">
        <v>10</v>
      </c>
      <c r="G131" s="17">
        <v>2.5</v>
      </c>
      <c r="H131" s="17"/>
      <c r="I131" s="17">
        <v>2.5</v>
      </c>
      <c r="J131" s="17">
        <v>2.3</v>
      </c>
      <c r="K131" s="17">
        <v>2.5</v>
      </c>
      <c r="L131" s="17">
        <v>2.3</v>
      </c>
      <c r="M131" s="17"/>
      <c r="N131" s="17"/>
      <c r="O131" s="17"/>
    </row>
    <row r="132" spans="1:15" ht="37.5" customHeight="1">
      <c r="A132" s="7"/>
      <c r="B132" s="16" t="s">
        <v>132</v>
      </c>
      <c r="C132" s="11">
        <v>103</v>
      </c>
      <c r="D132" s="17">
        <v>64.4</v>
      </c>
      <c r="E132" s="17">
        <v>26</v>
      </c>
      <c r="F132" s="17">
        <v>59</v>
      </c>
      <c r="G132" s="17">
        <v>14.8</v>
      </c>
      <c r="H132" s="17">
        <v>10</v>
      </c>
      <c r="I132" s="17">
        <v>14.8</v>
      </c>
      <c r="J132" s="17">
        <v>17.7</v>
      </c>
      <c r="K132" s="17">
        <v>14.7</v>
      </c>
      <c r="L132" s="17">
        <v>14.6</v>
      </c>
      <c r="M132" s="17"/>
      <c r="N132" s="17"/>
      <c r="O132" s="17"/>
    </row>
    <row r="133" spans="1:15" ht="38.25" customHeight="1">
      <c r="A133" s="7"/>
      <c r="B133" s="16" t="s">
        <v>133</v>
      </c>
      <c r="C133" s="11">
        <v>104</v>
      </c>
      <c r="D133" s="17"/>
      <c r="E133" s="17"/>
      <c r="F133" s="17">
        <v>44.4</v>
      </c>
      <c r="G133" s="17">
        <v>11.1</v>
      </c>
      <c r="H133" s="17"/>
      <c r="I133" s="17">
        <v>11.1</v>
      </c>
      <c r="J133" s="17"/>
      <c r="K133" s="17">
        <v>11.1</v>
      </c>
      <c r="L133" s="17"/>
      <c r="M133" s="17"/>
      <c r="N133" s="17"/>
      <c r="O133" s="17"/>
    </row>
    <row r="134" spans="1:15" ht="24" customHeight="1">
      <c r="A134" s="7"/>
      <c r="B134" s="16" t="s">
        <v>134</v>
      </c>
      <c r="C134" s="11">
        <v>105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33.75" customHeight="1">
      <c r="A135" s="7"/>
      <c r="B135" s="16" t="s">
        <v>135</v>
      </c>
      <c r="C135" s="11">
        <v>106</v>
      </c>
      <c r="D135" s="17">
        <v>38.4</v>
      </c>
      <c r="E135" s="17">
        <v>41.3</v>
      </c>
      <c r="F135" s="17">
        <v>47.5</v>
      </c>
      <c r="G135" s="17">
        <v>11.8</v>
      </c>
      <c r="H135" s="17">
        <v>10.4</v>
      </c>
      <c r="I135" s="17">
        <v>11.9</v>
      </c>
      <c r="J135" s="17">
        <v>11.5</v>
      </c>
      <c r="K135" s="17">
        <v>11.9</v>
      </c>
      <c r="L135" s="17">
        <v>10.6</v>
      </c>
      <c r="M135" s="17"/>
      <c r="N135" s="17"/>
      <c r="O135" s="17"/>
    </row>
    <row r="136" spans="1:15" ht="27.75" customHeight="1">
      <c r="A136" s="7"/>
      <c r="B136" s="16" t="s">
        <v>136</v>
      </c>
      <c r="C136" s="29">
        <v>107</v>
      </c>
      <c r="D136" s="17">
        <v>12.8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29.25" customHeight="1">
      <c r="A137" s="8"/>
      <c r="B137" s="16" t="s">
        <v>137</v>
      </c>
      <c r="C137" s="30">
        <v>108</v>
      </c>
      <c r="D137" s="8"/>
      <c r="E137" s="8">
        <v>357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8.75" customHeight="1">
      <c r="A138" s="8"/>
      <c r="B138" s="16" t="s">
        <v>138</v>
      </c>
      <c r="C138" s="29">
        <v>109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24.75" customHeight="1">
      <c r="A139" s="8"/>
      <c r="B139" s="16" t="s">
        <v>139</v>
      </c>
      <c r="C139" s="29">
        <v>110</v>
      </c>
      <c r="D139" s="8">
        <v>162.6</v>
      </c>
      <c r="E139" s="8">
        <v>315.7</v>
      </c>
      <c r="F139" s="8">
        <v>206.5</v>
      </c>
      <c r="G139" s="8">
        <v>51.6</v>
      </c>
      <c r="H139" s="8">
        <v>8</v>
      </c>
      <c r="I139" s="8">
        <v>51.6</v>
      </c>
      <c r="J139" s="8">
        <v>271.5</v>
      </c>
      <c r="K139" s="8">
        <v>51.6</v>
      </c>
      <c r="L139" s="8">
        <v>170.5</v>
      </c>
      <c r="M139" s="8"/>
      <c r="N139" s="8"/>
      <c r="O139" s="8"/>
    </row>
    <row r="140" spans="1:15" ht="24.75" customHeight="1">
      <c r="A140" s="8">
        <v>5</v>
      </c>
      <c r="B140" s="21" t="s">
        <v>140</v>
      </c>
      <c r="C140" s="29">
        <v>111</v>
      </c>
      <c r="D140" s="8">
        <f>D141+D142+D143</f>
        <v>639.8</v>
      </c>
      <c r="E140" s="8">
        <f>E141+E142+E143</f>
        <v>578.1</v>
      </c>
      <c r="F140" s="8">
        <f>F141+F142+F143</f>
        <v>359.9</v>
      </c>
      <c r="G140" s="8">
        <f>G141+G142+G143</f>
        <v>90</v>
      </c>
      <c r="H140" s="8">
        <v>105.3</v>
      </c>
      <c r="I140" s="8">
        <v>90</v>
      </c>
      <c r="J140" s="8">
        <v>99.7</v>
      </c>
      <c r="K140" s="8">
        <v>90</v>
      </c>
      <c r="L140" s="8"/>
      <c r="M140" s="8"/>
      <c r="N140" s="8"/>
      <c r="O140" s="8"/>
    </row>
    <row r="141" spans="1:15" ht="31.5" customHeight="1">
      <c r="A141" s="8"/>
      <c r="B141" s="16" t="s">
        <v>141</v>
      </c>
      <c r="C141" s="29">
        <v>112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33.75" customHeight="1">
      <c r="A142" s="8"/>
      <c r="B142" s="16" t="s">
        <v>142</v>
      </c>
      <c r="C142" s="29">
        <v>113</v>
      </c>
      <c r="D142" s="8">
        <v>321.2</v>
      </c>
      <c r="E142" s="8">
        <v>347.6</v>
      </c>
      <c r="F142" s="8">
        <v>359.9</v>
      </c>
      <c r="G142" s="8">
        <v>90</v>
      </c>
      <c r="H142" s="8">
        <v>105.3</v>
      </c>
      <c r="I142" s="8">
        <v>90</v>
      </c>
      <c r="J142" s="8">
        <v>99.7</v>
      </c>
      <c r="K142" s="8">
        <v>90</v>
      </c>
      <c r="L142" s="8">
        <v>179.8</v>
      </c>
      <c r="M142" s="8"/>
      <c r="N142" s="8"/>
      <c r="O142" s="8"/>
    </row>
    <row r="143" spans="1:15" ht="45" customHeight="1">
      <c r="A143" s="8"/>
      <c r="B143" s="16" t="s">
        <v>143</v>
      </c>
      <c r="C143" s="29">
        <v>114</v>
      </c>
      <c r="D143" s="8">
        <v>318.6</v>
      </c>
      <c r="E143" s="8">
        <v>230.5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33" customHeight="1">
      <c r="A144" s="8">
        <v>6</v>
      </c>
      <c r="B144" s="21" t="s">
        <v>144</v>
      </c>
      <c r="C144" s="29">
        <v>115</v>
      </c>
      <c r="D144" s="8">
        <f>D145+D146+D147+D148+D149+D150+D151+D153</f>
        <v>38.7</v>
      </c>
      <c r="E144" s="8">
        <f>E146+E147+E148+E149+E150+E151+E153</f>
        <v>38.2</v>
      </c>
      <c r="F144" s="8"/>
      <c r="G144" s="8"/>
      <c r="H144" s="8">
        <f>H145+H146+H147+H148+H149+H150+H151+H153</f>
        <v>41.699999999999996</v>
      </c>
      <c r="I144" s="8"/>
      <c r="J144" s="8">
        <f>J145+J146+J147+J148+J149+J150+J151+J153</f>
        <v>9</v>
      </c>
      <c r="K144" s="8"/>
      <c r="L144" s="8"/>
      <c r="M144" s="8"/>
      <c r="N144" s="8"/>
      <c r="O144" s="8"/>
    </row>
    <row r="145" spans="1:15" ht="24.75" customHeight="1">
      <c r="A145" s="8"/>
      <c r="B145" s="16" t="s">
        <v>145</v>
      </c>
      <c r="C145" s="29">
        <v>116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24.75" customHeight="1">
      <c r="A146" s="8"/>
      <c r="B146" s="16" t="s">
        <v>146</v>
      </c>
      <c r="C146" s="29">
        <v>117</v>
      </c>
      <c r="D146" s="8">
        <v>19.8</v>
      </c>
      <c r="E146" s="8">
        <v>17.1</v>
      </c>
      <c r="F146" s="8"/>
      <c r="G146" s="8"/>
      <c r="H146" s="8">
        <v>23.2</v>
      </c>
      <c r="I146" s="8"/>
      <c r="J146" s="8"/>
      <c r="K146" s="8"/>
      <c r="L146" s="8"/>
      <c r="M146" s="8"/>
      <c r="N146" s="8"/>
      <c r="O146" s="8"/>
    </row>
    <row r="147" spans="1:15" ht="24.75" customHeight="1">
      <c r="A147" s="8"/>
      <c r="B147" s="16" t="s">
        <v>147</v>
      </c>
      <c r="C147" s="29">
        <v>118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24.75" customHeight="1">
      <c r="A148" s="8"/>
      <c r="B148" s="16" t="s">
        <v>148</v>
      </c>
      <c r="C148" s="29">
        <v>119</v>
      </c>
      <c r="D148" s="8"/>
      <c r="E148" s="8"/>
      <c r="F148" s="8"/>
      <c r="G148" s="8"/>
      <c r="H148" s="8">
        <v>14.2</v>
      </c>
      <c r="I148" s="8"/>
      <c r="J148" s="8"/>
      <c r="K148" s="8"/>
      <c r="L148" s="8"/>
      <c r="M148" s="8"/>
      <c r="N148" s="8"/>
      <c r="O148" s="8"/>
    </row>
    <row r="149" spans="1:15" ht="24.75" customHeight="1">
      <c r="A149" s="8"/>
      <c r="B149" s="16" t="s">
        <v>149</v>
      </c>
      <c r="C149" s="29">
        <v>120</v>
      </c>
      <c r="D149" s="8"/>
      <c r="E149" s="8">
        <v>1</v>
      </c>
      <c r="F149" s="8"/>
      <c r="G149" s="8"/>
      <c r="H149" s="8"/>
      <c r="I149" s="8"/>
      <c r="J149" s="8">
        <v>1.7</v>
      </c>
      <c r="K149" s="8"/>
      <c r="L149" s="8"/>
      <c r="M149" s="8"/>
      <c r="N149" s="8"/>
      <c r="O149" s="8"/>
    </row>
    <row r="150" spans="1:15" ht="28.5" customHeight="1">
      <c r="A150" s="8"/>
      <c r="B150" s="16" t="s">
        <v>150</v>
      </c>
      <c r="C150" s="29">
        <v>121</v>
      </c>
      <c r="D150" s="8"/>
      <c r="E150" s="8">
        <v>0.3</v>
      </c>
      <c r="F150" s="8"/>
      <c r="G150" s="8"/>
      <c r="H150" s="8">
        <v>0.8</v>
      </c>
      <c r="I150" s="8"/>
      <c r="J150" s="8"/>
      <c r="K150" s="8"/>
      <c r="L150" s="8"/>
      <c r="M150" s="8"/>
      <c r="N150" s="8"/>
      <c r="O150" s="8"/>
    </row>
    <row r="151" spans="1:15" ht="24.75" customHeight="1">
      <c r="A151" s="8"/>
      <c r="B151" s="16" t="s">
        <v>151</v>
      </c>
      <c r="C151" s="29">
        <v>122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3.5" customHeight="1">
      <c r="A152" s="8">
        <v>1</v>
      </c>
      <c r="B152" s="9">
        <v>2</v>
      </c>
      <c r="C152" s="8">
        <v>3</v>
      </c>
      <c r="D152" s="8">
        <v>4</v>
      </c>
      <c r="E152" s="8">
        <v>5</v>
      </c>
      <c r="F152" s="8">
        <v>6</v>
      </c>
      <c r="G152" s="8">
        <v>7</v>
      </c>
      <c r="H152" s="8">
        <v>8</v>
      </c>
      <c r="I152" s="8"/>
      <c r="J152" s="8"/>
      <c r="K152" s="8"/>
      <c r="L152" s="8"/>
      <c r="M152" s="8"/>
      <c r="N152" s="8">
        <v>14</v>
      </c>
      <c r="O152" s="8">
        <v>15</v>
      </c>
    </row>
    <row r="153" spans="1:39" s="32" customFormat="1" ht="25.5" customHeight="1">
      <c r="A153" s="31"/>
      <c r="B153" s="16" t="s">
        <v>139</v>
      </c>
      <c r="C153" s="11">
        <v>123</v>
      </c>
      <c r="D153" s="31">
        <v>18.9</v>
      </c>
      <c r="E153" s="31">
        <v>19.8</v>
      </c>
      <c r="F153" s="31"/>
      <c r="G153" s="31"/>
      <c r="H153" s="31">
        <v>3.5</v>
      </c>
      <c r="I153" s="31"/>
      <c r="J153" s="31">
        <v>7.3</v>
      </c>
      <c r="K153" s="31"/>
      <c r="L153" s="31"/>
      <c r="M153" s="31"/>
      <c r="N153" s="31"/>
      <c r="O153" s="31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s="32" customFormat="1" ht="54.75" customHeight="1">
      <c r="A154" s="31"/>
      <c r="B154" s="28" t="s">
        <v>152</v>
      </c>
      <c r="C154" s="11">
        <v>124</v>
      </c>
      <c r="D154" s="31">
        <f>D117+D118+D119+D120+D123+D124+D125+D121+D122+D127+D132+D133+D134+D135+D136+D137+D138+D139+D140+D144</f>
        <v>4431.900000000001</v>
      </c>
      <c r="E154" s="31">
        <f>E117+E118+E119+E120+E121+E122+E123+E124+E125+E127+E132+E133+E134+E135+E136+E137+E138+E139+E140+E144</f>
        <v>4585.7</v>
      </c>
      <c r="F154" s="31">
        <f>F117+F118+F119+F120+F121+F122+F123+F124+F125+F127+F132+F133+F134+F135+F136+F137+F138+F139+F140+F144</f>
        <v>4712.899999999999</v>
      </c>
      <c r="G154" s="31">
        <f>G117+G118+G119+G120+G121+G122+G123+G124+G125+G127+G132+G133+G134+G135+G136+G137+G138+G139+G140+G144</f>
        <v>1178.2999999999997</v>
      </c>
      <c r="H154" s="31">
        <f>H117+H118+H119+H120+H121+H122+H123+H124+H125+H127+H132+H133+H134+H135+H136+H137+H139+H140+H144</f>
        <v>1135.2</v>
      </c>
      <c r="I154" s="31">
        <f>I117+I118+I119+I120+I121+I122+I123+I124+I125+I127+I132+I133+I134+I135+I136+I137+I138+I139+I140+I144</f>
        <v>1178.3</v>
      </c>
      <c r="J154" s="31">
        <f>J117+J118+J119+J120+J121+J122+J123+J124+J125+J127+J132+J133+J134+J135+J136+J137+J139+J140+J144</f>
        <v>1184.4</v>
      </c>
      <c r="K154" s="31">
        <f>K117+K118+K119+K120+K121+K122+K123+K124+K125+K127+K132+K133+K134+K135+K136+K137+K138+K139+K140+K144</f>
        <v>1178.2</v>
      </c>
      <c r="L154" s="31">
        <f>L117+L118+L119+L120+L121+L122+L123+L124+L125+L127+L132+L133+L134+L135+L136+L137+L139+L140+L141+L142+L144</f>
        <v>1384.5</v>
      </c>
      <c r="M154" s="31">
        <f>M117+M118+M119+M120+M121+M122+M123+M124+M125+M127+M132+M133+M134+M135+M136+M137+M138+M139+M140+M144</f>
        <v>0</v>
      </c>
      <c r="N154" s="31"/>
      <c r="O154" s="31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ht="34.5" customHeight="1">
      <c r="A155" s="7"/>
      <c r="B155" s="33" t="s">
        <v>153</v>
      </c>
      <c r="C155" s="11">
        <v>125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15" ht="16.5">
      <c r="A156" s="7"/>
      <c r="B156" s="22" t="s">
        <v>154</v>
      </c>
      <c r="C156" s="11">
        <v>126</v>
      </c>
      <c r="D156" s="17">
        <f aca="true" t="shared" si="2" ref="D156:M156">D154+D115</f>
        <v>5814.300000000001</v>
      </c>
      <c r="E156" s="17">
        <f t="shared" si="2"/>
        <v>6342</v>
      </c>
      <c r="F156" s="17">
        <f t="shared" si="2"/>
        <v>6623.799999999999</v>
      </c>
      <c r="G156" s="17">
        <f t="shared" si="2"/>
        <v>2131.1</v>
      </c>
      <c r="H156" s="17">
        <f t="shared" si="2"/>
        <v>1671.3</v>
      </c>
      <c r="I156" s="17">
        <f t="shared" si="2"/>
        <v>2136.4</v>
      </c>
      <c r="J156" s="17">
        <f t="shared" si="2"/>
        <v>1526.2</v>
      </c>
      <c r="K156" s="17">
        <f t="shared" si="2"/>
        <v>1178.2</v>
      </c>
      <c r="L156" s="17">
        <f t="shared" si="2"/>
        <v>1773.9</v>
      </c>
      <c r="M156" s="17">
        <f t="shared" si="2"/>
        <v>0</v>
      </c>
      <c r="N156" s="17"/>
      <c r="O156" s="17"/>
    </row>
    <row r="157" spans="1:15" ht="31.5" customHeight="1">
      <c r="A157" s="17"/>
      <c r="B157" s="34" t="s">
        <v>155</v>
      </c>
      <c r="C157" s="11">
        <v>127</v>
      </c>
      <c r="D157" s="17">
        <f aca="true" t="shared" si="3" ref="D157:L157">D80-D156</f>
        <v>588.9999999999982</v>
      </c>
      <c r="E157" s="17">
        <f t="shared" si="3"/>
        <v>203.29999999999927</v>
      </c>
      <c r="F157" s="17">
        <f t="shared" si="3"/>
        <v>197.70000000000164</v>
      </c>
      <c r="G157" s="17">
        <f t="shared" si="3"/>
        <v>88.19999999999982</v>
      </c>
      <c r="H157" s="17">
        <f t="shared" si="3"/>
        <v>349.0000000000002</v>
      </c>
      <c r="I157" s="17">
        <f t="shared" si="3"/>
        <v>36.30000000000018</v>
      </c>
      <c r="J157" s="17">
        <f t="shared" si="3"/>
        <v>-19.600000000000136</v>
      </c>
      <c r="K157" s="17">
        <f>K80-K156</f>
        <v>36.200000000000045</v>
      </c>
      <c r="L157" s="17">
        <f t="shared" si="3"/>
        <v>740.6999999999998</v>
      </c>
      <c r="M157" s="17">
        <f>M80-M156</f>
        <v>0</v>
      </c>
      <c r="N157" s="17"/>
      <c r="O157" s="17"/>
    </row>
    <row r="158" spans="1:15" ht="1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2:3" ht="15">
      <c r="B159" s="35"/>
      <c r="C159" s="35"/>
    </row>
    <row r="160" spans="2:15" ht="18.75">
      <c r="B160" s="38" t="s">
        <v>156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</sheetData>
  <sheetProtection selectLockedCells="1" selectUnlockedCells="1"/>
  <mergeCells count="34">
    <mergeCell ref="J3:O3"/>
    <mergeCell ref="B4:D4"/>
    <mergeCell ref="J4:O4"/>
    <mergeCell ref="K5:N5"/>
    <mergeCell ref="A6:O6"/>
    <mergeCell ref="A8:L8"/>
    <mergeCell ref="M8:N8"/>
    <mergeCell ref="A9:L9"/>
    <mergeCell ref="M9:N9"/>
    <mergeCell ref="A10:L10"/>
    <mergeCell ref="M10:N10"/>
    <mergeCell ref="A11:L11"/>
    <mergeCell ref="M11:N11"/>
    <mergeCell ref="A12:L12"/>
    <mergeCell ref="M12:N12"/>
    <mergeCell ref="A13:L13"/>
    <mergeCell ref="M13:N13"/>
    <mergeCell ref="A14:L14"/>
    <mergeCell ref="M14:N14"/>
    <mergeCell ref="A15:A17"/>
    <mergeCell ref="B15:B17"/>
    <mergeCell ref="C15:C17"/>
    <mergeCell ref="D15:D17"/>
    <mergeCell ref="E15:E17"/>
    <mergeCell ref="F15:F17"/>
    <mergeCell ref="G15:N15"/>
    <mergeCell ref="A22:O22"/>
    <mergeCell ref="A82:O82"/>
    <mergeCell ref="B160:O160"/>
    <mergeCell ref="O15:O17"/>
    <mergeCell ref="G16:H16"/>
    <mergeCell ref="I16:J16"/>
    <mergeCell ref="K16:L16"/>
    <mergeCell ref="M16:N16"/>
  </mergeCells>
  <printOptions/>
  <pageMargins left="0.19652777777777777" right="0.19652777777777777" top="0.3541666666666667" bottom="0.15763888888888888" header="0.5118055555555555" footer="0.5118055555555555"/>
  <pageSetup horizontalDpi="300" verticalDpi="300" orientation="landscape" paperSize="9" scale="71" r:id="rId1"/>
  <rowBreaks count="5" manualBreakCount="5">
    <brk id="28" max="255" man="1"/>
    <brk id="51" max="255" man="1"/>
    <brk id="80" max="255" man="1"/>
    <brk id="106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A1" sqref="A1"/>
    </sheetView>
  </sheetViews>
  <sheetFormatPr defaultColWidth="9.5" defaultRowHeight="14.25"/>
  <cols>
    <col min="1" max="16384" width="9.5" style="3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workbookViewId="0" topLeftCell="A1">
      <selection activeCell="A1" sqref="A1"/>
    </sheetView>
  </sheetViews>
  <sheetFormatPr defaultColWidth="9.5" defaultRowHeight="14.25"/>
  <cols>
    <col min="1" max="16384" width="9.5" style="3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2014-10-17T11:28:11Z</cp:lastPrinted>
  <dcterms:created xsi:type="dcterms:W3CDTF">2013-12-02T10:29:16Z</dcterms:created>
  <dcterms:modified xsi:type="dcterms:W3CDTF">2015-02-05T12:34:15Z</dcterms:modified>
  <cp:category/>
  <cp:version/>
  <cp:contentType/>
  <cp:contentStatus/>
</cp:coreProperties>
</file>